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1AL0LG\Downloads\"/>
    </mc:Choice>
  </mc:AlternateContent>
  <bookViews>
    <workbookView xWindow="0" yWindow="0" windowWidth="28800" windowHeight="1203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2" l="1"/>
  <c r="M15" i="2"/>
  <c r="K100" i="2" l="1"/>
  <c r="E103" i="2"/>
  <c r="D103" i="2"/>
  <c r="L11" i="2"/>
  <c r="M11" i="2" s="1"/>
  <c r="L12" i="2"/>
  <c r="M12" i="2" s="1"/>
  <c r="L13" i="2"/>
  <c r="M13" i="2" s="1"/>
  <c r="L14" i="2"/>
  <c r="M14" i="2" s="1"/>
  <c r="L15" i="2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34" i="2"/>
  <c r="M34" i="2" s="1"/>
  <c r="L35" i="2"/>
  <c r="M35" i="2" s="1"/>
  <c r="L36" i="2"/>
  <c r="M36" i="2" s="1"/>
  <c r="L37" i="2"/>
  <c r="M37" i="2" s="1"/>
  <c r="L38" i="2"/>
  <c r="M38" i="2" s="1"/>
  <c r="L39" i="2"/>
  <c r="M39" i="2" s="1"/>
  <c r="L40" i="2"/>
  <c r="M40" i="2" s="1"/>
  <c r="L41" i="2"/>
  <c r="M41" i="2" s="1"/>
  <c r="L42" i="2"/>
  <c r="M42" i="2" s="1"/>
  <c r="L43" i="2"/>
  <c r="M43" i="2" s="1"/>
  <c r="L44" i="2"/>
  <c r="M44" i="2" s="1"/>
  <c r="L45" i="2"/>
  <c r="M45" i="2" s="1"/>
  <c r="L46" i="2"/>
  <c r="M46" i="2" s="1"/>
  <c r="L47" i="2"/>
  <c r="M47" i="2" s="1"/>
  <c r="L48" i="2"/>
  <c r="M48" i="2" s="1"/>
  <c r="L49" i="2"/>
  <c r="M49" i="2" s="1"/>
  <c r="L50" i="2"/>
  <c r="M50" i="2" s="1"/>
  <c r="L51" i="2"/>
  <c r="M51" i="2" s="1"/>
  <c r="L52" i="2"/>
  <c r="M52" i="2" s="1"/>
  <c r="L53" i="2"/>
  <c r="M53" i="2" s="1"/>
  <c r="L54" i="2"/>
  <c r="M54" i="2" s="1"/>
  <c r="L55" i="2"/>
  <c r="M55" i="2" s="1"/>
  <c r="L56" i="2"/>
  <c r="M56" i="2" s="1"/>
  <c r="L57" i="2"/>
  <c r="M57" i="2" s="1"/>
  <c r="L58" i="2"/>
  <c r="M58" i="2" s="1"/>
  <c r="L59" i="2"/>
  <c r="M59" i="2" s="1"/>
  <c r="L60" i="2"/>
  <c r="M60" i="2" s="1"/>
  <c r="L61" i="2"/>
  <c r="M61" i="2" s="1"/>
  <c r="L62" i="2"/>
  <c r="M62" i="2" s="1"/>
  <c r="L63" i="2"/>
  <c r="M63" i="2" s="1"/>
  <c r="L64" i="2"/>
  <c r="M64" i="2" s="1"/>
  <c r="L65" i="2"/>
  <c r="M65" i="2" s="1"/>
  <c r="L66" i="2"/>
  <c r="M66" i="2" s="1"/>
  <c r="L67" i="2"/>
  <c r="M67" i="2" s="1"/>
  <c r="L68" i="2"/>
  <c r="M68" i="2" s="1"/>
  <c r="L69" i="2"/>
  <c r="M69" i="2" s="1"/>
  <c r="L70" i="2"/>
  <c r="M70" i="2" s="1"/>
  <c r="L71" i="2"/>
  <c r="M71" i="2" s="1"/>
  <c r="L72" i="2"/>
  <c r="M72" i="2" s="1"/>
  <c r="L73" i="2"/>
  <c r="M73" i="2" s="1"/>
  <c r="L74" i="2"/>
  <c r="M74" i="2" s="1"/>
  <c r="L75" i="2"/>
  <c r="M75" i="2" s="1"/>
  <c r="L76" i="2"/>
  <c r="M76" i="2" s="1"/>
  <c r="L77" i="2"/>
  <c r="M77" i="2" s="1"/>
  <c r="L78" i="2"/>
  <c r="M78" i="2" s="1"/>
  <c r="L79" i="2"/>
  <c r="M79" i="2" s="1"/>
  <c r="L80" i="2"/>
  <c r="M80" i="2" s="1"/>
  <c r="L81" i="2"/>
  <c r="M81" i="2" s="1"/>
  <c r="L82" i="2"/>
  <c r="M82" i="2" s="1"/>
  <c r="L83" i="2"/>
  <c r="M83" i="2" s="1"/>
  <c r="L84" i="2"/>
  <c r="M84" i="2" s="1"/>
  <c r="L85" i="2"/>
  <c r="M85" i="2" s="1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92" i="2"/>
  <c r="M92" i="2" s="1"/>
  <c r="L93" i="2"/>
  <c r="M93" i="2" s="1"/>
  <c r="L94" i="2"/>
  <c r="M94" i="2" s="1"/>
  <c r="L95" i="2"/>
  <c r="M95" i="2" s="1"/>
  <c r="L96" i="2"/>
  <c r="M96" i="2" s="1"/>
  <c r="L97" i="2"/>
  <c r="M97" i="2" s="1"/>
  <c r="L98" i="2"/>
  <c r="M98" i="2" s="1"/>
  <c r="L10" i="2"/>
  <c r="M10" i="2" s="1"/>
  <c r="J11" i="2"/>
  <c r="J12" i="2"/>
  <c r="K12" i="2" s="1"/>
  <c r="J13" i="2"/>
  <c r="K13" i="2" s="1"/>
  <c r="J14" i="2"/>
  <c r="K14" i="2" s="1"/>
  <c r="J15" i="2"/>
  <c r="K15" i="2" s="1"/>
  <c r="J16" i="2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K83" i="2" s="1"/>
  <c r="J84" i="2"/>
  <c r="K84" i="2" s="1"/>
  <c r="J85" i="2"/>
  <c r="K85" i="2" s="1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J92" i="2"/>
  <c r="K92" i="2" s="1"/>
  <c r="J93" i="2"/>
  <c r="K93" i="2" s="1"/>
  <c r="J94" i="2"/>
  <c r="J95" i="2"/>
  <c r="K95" i="2" s="1"/>
  <c r="J96" i="2"/>
  <c r="K96" i="2" s="1"/>
  <c r="J97" i="2"/>
  <c r="K97" i="2" s="1"/>
  <c r="J98" i="2"/>
  <c r="K98" i="2" s="1"/>
  <c r="J10" i="2"/>
  <c r="K10" i="2" s="1"/>
  <c r="K16" i="2"/>
  <c r="K52" i="2"/>
  <c r="K94" i="2"/>
  <c r="D99" i="2"/>
  <c r="D100" i="2" s="1"/>
  <c r="E99" i="2"/>
  <c r="E102" i="2" s="1"/>
  <c r="D102" i="2" l="1"/>
  <c r="M99" i="2"/>
  <c r="M102" i="2" s="1"/>
  <c r="K99" i="2"/>
  <c r="K102" i="2" s="1"/>
  <c r="E100" i="2"/>
</calcChain>
</file>

<file path=xl/sharedStrings.xml><?xml version="1.0" encoding="utf-8"?>
<sst xmlns="http://schemas.openxmlformats.org/spreadsheetml/2006/main" count="128" uniqueCount="126">
  <si>
    <t>FUENTE PC DELL D250ND-00</t>
  </si>
  <si>
    <t>FUENTE PC DELL H250AD-00</t>
  </si>
  <si>
    <t>FUENTE PC DELL L250AD-00</t>
  </si>
  <si>
    <t>FUENTE PC LENOVO FSP240-40SBV</t>
  </si>
  <si>
    <t>VASELINA INDUSTRIAL</t>
  </si>
  <si>
    <t>DECODIFICADOR TDT</t>
  </si>
  <si>
    <t>ITEM</t>
  </si>
  <si>
    <t>ELEMENTOS</t>
  </si>
  <si>
    <t>CAN T.</t>
  </si>
  <si>
    <t>POTENCIOMETRO 5K MEDIA CAÑA</t>
  </si>
  <si>
    <t>RESISTENCIA PARA INCUBADORA NAPCO 900</t>
  </si>
  <si>
    <t>MANGUERA PARA ODONTOLOGIA DE 1/4 COLOR AZUL (UNIDAD ODONTOLOGICA DRACO)</t>
  </si>
  <si>
    <t>MANGUERA PARA ODONTOLOGIA DE 1/8 COLOR AMARILLO (UNIDAD ODONTOLOGICA DRACO)</t>
  </si>
  <si>
    <t>VALVULA DOBLE VIA PARA UNIDAD ODONTOLOGICA CAMBIA VIAS REF. DRACO</t>
  </si>
  <si>
    <t>VALVULA 0N/0FF PARA UNIDAD ODONTOLOGICA REF. DRACO</t>
  </si>
  <si>
    <t>VALVULA REGULADORA DE AIRE PARA UNIDAD ODONTOLOGICA REF. DRACO</t>
  </si>
  <si>
    <t>LLAVE DE PASO DE AGUA 1/4 DE PALANCA PARA UNIDAD ODONTOLOGICA REF. DRACO</t>
  </si>
  <si>
    <t>HOLDER AUTOMATICO SENCILLO NACIONAL PARA UNIDAD ODONTOLOGICA REF. DRACO</t>
  </si>
  <si>
    <t>RACOR 1/4 PARA MANGUERA ODONTOLOGICA PARA UNIDAD ODONTOLOGICA REF. DRACO</t>
  </si>
  <si>
    <t>RACOR 1/8 PARA MANGUERA ODONTOLOGICA PARA UNIDAD ODONTOLOGICA REF. DRACO</t>
  </si>
  <si>
    <t>SOCKET PARA BOMBILLO ALOGENO PATA REDONDA 6V 20W</t>
  </si>
  <si>
    <t>CINTA DOBLE FAZ GROSOR 2MM POR ANCHO 6MM X LONGITUD10 MTS TIPO TESA</t>
  </si>
  <si>
    <t>CABLE SILICONADO # 12</t>
  </si>
  <si>
    <t>CABLE SILICONADO # 14</t>
  </si>
  <si>
    <t>VALOR TOTAL MICROINGENIERIA</t>
  </si>
  <si>
    <t>CABLE SILICONADO # 16</t>
  </si>
  <si>
    <t>RELE ESTADO SOLIDO IN AC, OUT AC SSR-40 AA</t>
  </si>
  <si>
    <t>FUSIBLE SMF REF. VARIAS DE 1A A 5A</t>
  </si>
  <si>
    <t>RESISTENCIA 110V PARA BAÑO MARIA REF. LAUDA</t>
  </si>
  <si>
    <t>ELECTRO VALVULA SERIAL 56674T STEAM 35 PSI PARA AUTOCLAVE</t>
  </si>
  <si>
    <t>EMPAQUE PARA AUTOCLAVE REF. NAPCO 9000</t>
  </si>
  <si>
    <t>LLAVE ELECTRONICA SCHMERSAL</t>
  </si>
  <si>
    <t>SONDA DE TEMPERATURA TIPO J 5CM PARA BAÑO MARIA</t>
  </si>
  <si>
    <t>TRIAC Q4025L5</t>
  </si>
  <si>
    <t>RELE REF.DSP1A-DC12V PARA ULTRAMICROTOMO</t>
  </si>
  <si>
    <t>MOSFET REF. BS170</t>
  </si>
  <si>
    <t>PILA AA RECARGABLE TIPO SONY / PANASONIC</t>
  </si>
  <si>
    <t>TRANSISTOR MC34166T</t>
  </si>
  <si>
    <t>LIQUIDO PARA LIMPIEZA DE LENTES REFERENCIA ZEISS DE 8 ONZAS</t>
  </si>
  <si>
    <t>TERMOSTATO CAPILAR SUMERGIBLE INOXIDABLE E12 TYPE 261-170, 22A-125V</t>
  </si>
  <si>
    <t>VASELINA MOLICOTE PARA LUBRICAR MICROPIPETAS D321R</t>
  </si>
  <si>
    <t>MEMBRANA MIXTA REF. DESTILADOR TIPO FISHER</t>
  </si>
  <si>
    <t>MEMBRANA DE CARBON REF. DESTILADOR TIPO FISHER</t>
  </si>
  <si>
    <t>TRANSISTOR FMX22S</t>
  </si>
  <si>
    <t>MANGUERA PARA EYECTOR DE UNIDAD ODONTOLOGICA REF. DRACO</t>
  </si>
  <si>
    <t>ALCOHOL ISOPROPILICO 100% PURO</t>
  </si>
  <si>
    <t>FILTRO 1 MICRA PARA PURIFICADOR DE AGUA REF. TIPO LABCONCO</t>
  </si>
  <si>
    <t>FILTRO 5 MICRA PARA PURIFICADOR DE AGUA REF. TIPO LABCONCO</t>
  </si>
  <si>
    <t>FILTRO 10 MICRA PARA PURIFICADOR DE AGUA REF. LABCONCO</t>
  </si>
  <si>
    <t>FILTRO 20 MICRA PARA PURIFICADOR DE AGUA REF. LABCONCO</t>
  </si>
  <si>
    <t>PILA 9 VOLTIOS PARA MULTIMETRO TIPO SONY / PANASONIC</t>
  </si>
  <si>
    <t>FILTRO 30 MICRA PARA PURIFICADOR DE AGUA REF. LABCONCO</t>
  </si>
  <si>
    <t>RELE DE ARRANQUE REF. 3ARR51M4B1 DE UNIDAD COMPRENSORA PARA INCUBADORA</t>
  </si>
  <si>
    <t>THINNER DILUYENTE DE PINTURA TIPO PINTUCO</t>
  </si>
  <si>
    <t>TRANSISTOR MOSFET IRFP250N</t>
  </si>
  <si>
    <t>CORREA REF. B50 PARA AIRE ACONDICIONADO TECAM</t>
  </si>
  <si>
    <t>BATERIALR23 A23 ALCALINA</t>
  </si>
  <si>
    <t>POTENCIOMETROS 5K 3 PINES</t>
  </si>
  <si>
    <t>DISCO DURO 1 TB INTERNO</t>
  </si>
  <si>
    <t>LAMPARA PARA VIDEO PROYECTOR EPSONH430A</t>
  </si>
  <si>
    <t>FUENTE ATXD 250AD-00</t>
  </si>
  <si>
    <t>BOARD Y PROCESADOR i5 DECIMA GENERACIÓN</t>
  </si>
  <si>
    <t>MEMORIAS RAM DDR4 8GB</t>
  </si>
  <si>
    <t>FUENTES DE PODER THERMALTAKE PARA BOARD</t>
  </si>
  <si>
    <t>INTERRUPTOR DE ENCENDIDO BALANCIN DOBLE CON PILOTO</t>
  </si>
  <si>
    <t>CORREA REF. A49</t>
  </si>
  <si>
    <t>CORREAS REF. B32 PARA CABINAS DE EXTRACCIÓN DE QUIMICA</t>
  </si>
  <si>
    <t>CAUTIN WHELLER 30 W, 120 VOLTIOS</t>
  </si>
  <si>
    <t>EXTRACTOR DE ESTAÑO TIPO BAKU BK-106</t>
  </si>
  <si>
    <t>MULTIMETRO DIGITAL AUTORANGO TRMS UNIT UT61E</t>
  </si>
  <si>
    <t>PINZA AMPERIMETRICA UNI-T UT210E PRO MINI VOLTIMETRO DIGITAL</t>
  </si>
  <si>
    <t>EXTRACTOR DE AIRE - BIOTERIOMOTOR UNIVERSAL 120 VAC, 0,20 W CON ASPA DE 6 PULGADAS</t>
  </si>
  <si>
    <t>EXTRACTOR DE AIRE - ANTIGUO BIOTERIOMOTOR UNIVERSAL 120 VAC, 0,50 W CON ASPA DE 10 PULGADAS</t>
  </si>
  <si>
    <t>GRASA PARA RODAMIENTOS REF. SKF DE LITIO</t>
  </si>
  <si>
    <t>CONECTOR RJ-11</t>
  </si>
  <si>
    <t>CONECTOR RJ-22</t>
  </si>
  <si>
    <t>CABLE TELEFÓNICO DE DOS PARES 4 HILOS REDONDO PARA USO INTERIOR</t>
  </si>
  <si>
    <t>CABLE PLANO PARA TELÉFONO DE 4 HILOS</t>
  </si>
  <si>
    <t>PORTA FUSIBLE AEREO LARGO CARRO/MOTO</t>
  </si>
  <si>
    <t>PORTA FUSIBLE AEREO CORTO PARA FUSIBLE CARRO/MOTO</t>
  </si>
  <si>
    <t>PORTA FUSIBLE EN GOMA PARA CARRO/MOTO</t>
  </si>
  <si>
    <t>FLEX ORIGINAL MOTOR DE GIMBAL DE DJI MAVIC 1 PRO (REPUESTO DRON)</t>
  </si>
  <si>
    <t>TUBO PARA DESTILADOR CURVO DIAMETRO 10 MM</t>
  </si>
  <si>
    <t>TUBO PARA DESTILADOR RECTO DIAMETRO 10 MM</t>
  </si>
  <si>
    <t>TUBO PARA DESTILADOR SEMI-CURV0</t>
  </si>
  <si>
    <t>MEMORIA RAM DDR3 8GB PARA PORTATIL TIPO KINGSTON</t>
  </si>
  <si>
    <t>BATERIA LENOVO THINKPAD E450</t>
  </si>
  <si>
    <t>DISCO SÓLIDO SSD INTERNO 480GB</t>
  </si>
  <si>
    <t>SOPLADORA DE 800W PARA PC</t>
  </si>
  <si>
    <t>APLICADORES CON PUNTA DE ALGODÓN PQ. X 100 UNIDADES</t>
  </si>
  <si>
    <t>EXTRACTOR DE   AIRE   -   BIOTERIO   MOTOR UNIVERSAL 120 VAC, 0,50 W CON ASPA DE 12 PULGADAS</t>
  </si>
  <si>
    <t>TUBO PARA DESTILADOR CON SALIDAS EN ROSCA SUPERIOR E INFERIOR, LATERAL Y OLIVA INFERIOR</t>
  </si>
  <si>
    <t>GARANTIA MICROINGENIERIA-EN MESES</t>
  </si>
  <si>
    <t>VALOR TOTAL G&amp;G SOLUCIONES VIALES</t>
  </si>
  <si>
    <t>GARANTIA  G&amp;G SOLUCIONES VIALES EN MESES</t>
  </si>
  <si>
    <t>PUNTAJE GARANTIA MICROINGENIERIA</t>
  </si>
  <si>
    <t>IVA</t>
  </si>
  <si>
    <t>PRODUCTOS SIN IVA</t>
  </si>
  <si>
    <t>TOTAL</t>
  </si>
  <si>
    <t>PONDERADO POR EL PRECIO GARANTIA MICROINGENIERIA</t>
  </si>
  <si>
    <t>Puntaje garantía</t>
  </si>
  <si>
    <t>Puntaje Precio</t>
  </si>
  <si>
    <t>TOTAL PUNTAJE</t>
  </si>
  <si>
    <t>MICROINGENIERIA</t>
  </si>
  <si>
    <t>PONDERADO POR EL PRECIO GARANTIA G&amp;G SOLUCIONES VIALES</t>
  </si>
  <si>
    <t>G&amp;G SOLUC. VIALES</t>
  </si>
  <si>
    <t>PUNTAJE G&amp;G SOLUCIONES VIALES</t>
  </si>
  <si>
    <t>PORCENTAJE VS PRECIO TOTAL MICROINGENIERIA</t>
  </si>
  <si>
    <t>PORCENTAJE VS PRECIO TOTAL G&amp;G SOLUC. VIALES</t>
  </si>
  <si>
    <t>IVAN ALBERTO RUIZ CAMAYO</t>
  </si>
  <si>
    <t>PROFRESIONAL UNIVERSITARIO</t>
  </si>
  <si>
    <t>AREA DE MANTENIMIENTO</t>
  </si>
  <si>
    <t>UNIVERSIDAD DEL CAUCA</t>
  </si>
  <si>
    <t>INVITACION PUBLICA VADM No.133-2022</t>
  </si>
  <si>
    <t>CALIFICACION DE OFERTAS</t>
  </si>
  <si>
    <t>POPAYAN, 05 DE JULIO DE 2022</t>
  </si>
  <si>
    <t>OBJETO: "SUMINISTRO DE REPUESTOS, INSUMOS Y/O CONSUMIBLES PARA EQUIPOS DE COMPUTO, ELECTRICOS, ELECTRONICOS Y TELEFONIA DE LAS DIFERENTES DEPENDENCIAS DE LA UNIVERSIDAD DEL CAUCA"</t>
  </si>
  <si>
    <t>EN LA PRESENTE INVITACIÓN PUBLICA RECIBIMOS DOS OFERTAS DE LAS EMPRESAS: MICROINGENIERIA APLICADA Y G&amp;G SOLUCIONES VIALES.</t>
  </si>
  <si>
    <t>UNIVERSIDAD DEL CAUCA - VICERRECTORIA ADMINISTRATIVA</t>
  </si>
  <si>
    <t>PRODUCTOS ANTES DE IVA</t>
  </si>
  <si>
    <t>SUBTOTAL PARA PUNTAJE</t>
  </si>
  <si>
    <t xml:space="preserve">DE LA INFORMACIÓN ANTERIOR SE PUEDE EVIDENCIAR QUE LA PROPUESTA ECONOMICA DE GYG SOLUCIONES VIALES ES LA MAS ECONOMICA, NO PRESENTA ERROR EN LA SUMA TOTAL Y NOS DA LA MAYOR CALIFICACIÓN EN PUNTOS(971), DE ACUERDO A LOS CRITERIOS DE EVALUACIÓN DE  LA INVITACIÓN PÚBLICA VADM No. 133 DE 2022 </t>
  </si>
  <si>
    <t xml:space="preserve">ORIGINAL FIRMADO </t>
  </si>
  <si>
    <t>JORGE ENRIQUE BARRERA MORENO</t>
  </si>
  <si>
    <t>VICERRECTOR ADMINISTRATIVO</t>
  </si>
  <si>
    <t xml:space="preserve">UNIVERSIDAD DEL CAUCA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</si>
</sst>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\ #,##0;[Red]\-&quot;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6" fontId="3" fillId="0" borderId="1" xfId="0" applyNumberFormat="1" applyFont="1" applyBorder="1"/>
    <xf numFmtId="0" fontId="0" fillId="0" borderId="0" xfId="0" applyBorder="1"/>
    <xf numFmtId="0" fontId="3" fillId="0" borderId="2" xfId="0" applyFont="1" applyBorder="1"/>
    <xf numFmtId="0" fontId="0" fillId="0" borderId="3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 wrapText="1"/>
    </xf>
  </cellXfs>
  <cellStyles count="4">
    <cellStyle name="Hipervínculo 2" xfId="3"/>
    <cellStyle name="Normal" xfId="0" builtinId="0"/>
    <cellStyle name="Normal 3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topLeftCell="A91" workbookViewId="0">
      <selection activeCell="K100" sqref="K100"/>
    </sheetView>
  </sheetViews>
  <sheetFormatPr baseColWidth="10" defaultRowHeight="15" x14ac:dyDescent="0.25"/>
  <cols>
    <col min="1" max="1" width="4.85546875" customWidth="1"/>
    <col min="2" max="2" width="30.7109375" customWidth="1"/>
    <col min="3" max="3" width="7.28515625" customWidth="1"/>
    <col min="4" max="4" width="18.5703125" customWidth="1"/>
    <col min="5" max="5" width="15.140625" customWidth="1"/>
    <col min="6" max="6" width="14.42578125" style="10" customWidth="1"/>
    <col min="7" max="7" width="15.5703125" customWidth="1"/>
    <col min="8" max="8" width="15.140625" customWidth="1"/>
    <col min="9" max="9" width="13.140625" customWidth="1"/>
    <col min="10" max="10" width="16.85546875" style="14" customWidth="1"/>
    <col min="11" max="11" width="17.5703125" style="10" customWidth="1"/>
    <col min="12" max="12" width="15.42578125" style="15" customWidth="1"/>
    <col min="13" max="13" width="21.5703125" style="10" customWidth="1"/>
  </cols>
  <sheetData>
    <row r="1" spans="1:13" ht="15" customHeight="1" x14ac:dyDescent="0.25">
      <c r="A1" s="30" t="s">
        <v>118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32" t="s">
        <v>113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x14ac:dyDescent="0.25">
      <c r="A3" s="32" t="s">
        <v>114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x14ac:dyDescent="0.25">
      <c r="A4" s="28" t="s">
        <v>115</v>
      </c>
      <c r="B4" s="28"/>
      <c r="C4" s="28"/>
      <c r="D4" s="28"/>
      <c r="E4" s="28"/>
    </row>
    <row r="5" spans="1:13" ht="45" customHeight="1" x14ac:dyDescent="0.25">
      <c r="A5" s="34" t="s">
        <v>116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9.25" customHeight="1" x14ac:dyDescent="0.25">
      <c r="A6" s="36" t="s">
        <v>117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9" spans="1:13" ht="54" customHeight="1" x14ac:dyDescent="0.25">
      <c r="A9" s="5" t="s">
        <v>6</v>
      </c>
      <c r="B9" s="5" t="s">
        <v>7</v>
      </c>
      <c r="C9" s="5" t="s">
        <v>8</v>
      </c>
      <c r="D9" s="5" t="s">
        <v>24</v>
      </c>
      <c r="E9" s="5" t="s">
        <v>93</v>
      </c>
      <c r="F9" s="11" t="s">
        <v>92</v>
      </c>
      <c r="G9" s="13" t="s">
        <v>94</v>
      </c>
      <c r="H9" s="13" t="s">
        <v>95</v>
      </c>
      <c r="I9" s="13" t="s">
        <v>106</v>
      </c>
      <c r="J9" s="16" t="s">
        <v>107</v>
      </c>
      <c r="K9" s="13" t="s">
        <v>99</v>
      </c>
      <c r="L9" s="16" t="s">
        <v>108</v>
      </c>
      <c r="M9" s="5" t="s">
        <v>104</v>
      </c>
    </row>
    <row r="10" spans="1:13" ht="24" x14ac:dyDescent="0.25">
      <c r="A10" s="2">
        <v>1</v>
      </c>
      <c r="B10" s="2" t="s">
        <v>9</v>
      </c>
      <c r="C10" s="3">
        <v>2</v>
      </c>
      <c r="D10" s="4">
        <v>4480</v>
      </c>
      <c r="E10" s="4">
        <v>4256</v>
      </c>
      <c r="F10" s="12">
        <v>6</v>
      </c>
      <c r="G10" s="12">
        <v>3</v>
      </c>
      <c r="H10" s="12">
        <v>300</v>
      </c>
      <c r="I10" s="17">
        <v>150</v>
      </c>
      <c r="J10" s="18">
        <f t="shared" ref="J10:J41" si="0">D10/82495539</f>
        <v>5.4305966774760998E-5</v>
      </c>
      <c r="K10" s="22">
        <f>H10*J10</f>
        <v>1.62917900324283E-2</v>
      </c>
      <c r="L10" s="19">
        <f>E10/79210498</f>
        <v>5.3730251765365746E-5</v>
      </c>
      <c r="M10" s="22">
        <f>I10*L10</f>
        <v>8.0595377648048621E-3</v>
      </c>
    </row>
    <row r="11" spans="1:13" ht="24" x14ac:dyDescent="0.25">
      <c r="A11" s="2">
        <v>2</v>
      </c>
      <c r="B11" s="2" t="s">
        <v>10</v>
      </c>
      <c r="C11" s="3">
        <v>1</v>
      </c>
      <c r="D11" s="4">
        <v>58240</v>
      </c>
      <c r="E11" s="4">
        <v>55328</v>
      </c>
      <c r="F11" s="12">
        <v>6</v>
      </c>
      <c r="G11" s="12">
        <v>3</v>
      </c>
      <c r="H11" s="12">
        <v>300</v>
      </c>
      <c r="I11" s="17">
        <v>150</v>
      </c>
      <c r="J11" s="18">
        <f t="shared" si="0"/>
        <v>7.059775680718929E-4</v>
      </c>
      <c r="K11" s="22">
        <f>H11*J11</f>
        <v>0.21179327042156787</v>
      </c>
      <c r="L11" s="19">
        <f t="shared" ref="L11:L74" si="1">E11/79210498</f>
        <v>6.9849327294975471E-4</v>
      </c>
      <c r="M11" s="22">
        <f t="shared" ref="M11:M74" si="2">I11*L11</f>
        <v>0.1047739909424632</v>
      </c>
    </row>
    <row r="12" spans="1:13" ht="50.25" customHeight="1" x14ac:dyDescent="0.25">
      <c r="A12" s="2">
        <v>3</v>
      </c>
      <c r="B12" s="2" t="s">
        <v>11</v>
      </c>
      <c r="C12" s="3">
        <v>20</v>
      </c>
      <c r="D12" s="4">
        <v>158000</v>
      </c>
      <c r="E12" s="4">
        <v>150100</v>
      </c>
      <c r="F12" s="12">
        <v>6</v>
      </c>
      <c r="G12" s="12">
        <v>3</v>
      </c>
      <c r="H12" s="12">
        <v>300</v>
      </c>
      <c r="I12" s="17">
        <v>150</v>
      </c>
      <c r="J12" s="18">
        <f t="shared" si="0"/>
        <v>1.9152550782170173E-3</v>
      </c>
      <c r="K12" s="22">
        <f t="shared" ref="K11:K74" si="3">H12*J12</f>
        <v>0.57457652346510524</v>
      </c>
      <c r="L12" s="19">
        <f t="shared" si="1"/>
        <v>1.894950843510667E-3</v>
      </c>
      <c r="M12" s="22">
        <f t="shared" si="2"/>
        <v>0.28424262652660004</v>
      </c>
    </row>
    <row r="13" spans="1:13" ht="48.75" customHeight="1" x14ac:dyDescent="0.25">
      <c r="A13" s="2">
        <v>4</v>
      </c>
      <c r="B13" s="2" t="s">
        <v>12</v>
      </c>
      <c r="C13" s="3">
        <v>20</v>
      </c>
      <c r="D13" s="4">
        <v>88000</v>
      </c>
      <c r="E13" s="4">
        <v>83600</v>
      </c>
      <c r="F13" s="12">
        <v>6</v>
      </c>
      <c r="G13" s="12">
        <v>3</v>
      </c>
      <c r="H13" s="12">
        <v>300</v>
      </c>
      <c r="I13" s="17">
        <v>150</v>
      </c>
      <c r="J13" s="18">
        <f t="shared" si="0"/>
        <v>1.0667243473613767E-3</v>
      </c>
      <c r="K13" s="22">
        <f t="shared" si="3"/>
        <v>0.32001730420841301</v>
      </c>
      <c r="L13" s="19">
        <f t="shared" si="1"/>
        <v>1.0554156596768271E-3</v>
      </c>
      <c r="M13" s="22">
        <f t="shared" si="2"/>
        <v>0.15831234895152407</v>
      </c>
    </row>
    <row r="14" spans="1:13" ht="36" customHeight="1" x14ac:dyDescent="0.25">
      <c r="A14" s="2">
        <v>5</v>
      </c>
      <c r="B14" s="2" t="s">
        <v>13</v>
      </c>
      <c r="C14" s="3">
        <v>10</v>
      </c>
      <c r="D14" s="4">
        <v>631000</v>
      </c>
      <c r="E14" s="4">
        <v>599450</v>
      </c>
      <c r="F14" s="12">
        <v>6</v>
      </c>
      <c r="G14" s="12">
        <v>3</v>
      </c>
      <c r="H14" s="12">
        <v>300</v>
      </c>
      <c r="I14" s="17">
        <v>150</v>
      </c>
      <c r="J14" s="18">
        <f t="shared" si="0"/>
        <v>7.6488984452844173E-3</v>
      </c>
      <c r="K14" s="22">
        <f t="shared" si="3"/>
        <v>2.2946695335853251</v>
      </c>
      <c r="L14" s="19">
        <f t="shared" si="1"/>
        <v>7.567810014273613E-3</v>
      </c>
      <c r="M14" s="22">
        <f t="shared" si="2"/>
        <v>1.135171502141042</v>
      </c>
    </row>
    <row r="15" spans="1:13" ht="24" customHeight="1" x14ac:dyDescent="0.25">
      <c r="A15" s="2">
        <v>6</v>
      </c>
      <c r="B15" s="2" t="s">
        <v>14</v>
      </c>
      <c r="C15" s="3">
        <v>10</v>
      </c>
      <c r="D15" s="4">
        <v>337000</v>
      </c>
      <c r="E15" s="4">
        <v>320150</v>
      </c>
      <c r="F15" s="12">
        <v>6</v>
      </c>
      <c r="G15" s="12">
        <v>3</v>
      </c>
      <c r="H15" s="12">
        <v>300</v>
      </c>
      <c r="I15" s="17">
        <v>150</v>
      </c>
      <c r="J15" s="18">
        <f t="shared" si="0"/>
        <v>4.085069375690727E-3</v>
      </c>
      <c r="K15" s="22">
        <f t="shared" si="3"/>
        <v>1.2255208127072181</v>
      </c>
      <c r="L15" s="19">
        <f t="shared" si="1"/>
        <v>4.0417622421714859E-3</v>
      </c>
      <c r="M15" s="22">
        <f>I15*L15</f>
        <v>0.60626433632572285</v>
      </c>
    </row>
    <row r="16" spans="1:13" ht="36" customHeight="1" x14ac:dyDescent="0.25">
      <c r="A16" s="2">
        <v>7</v>
      </c>
      <c r="B16" s="2" t="s">
        <v>15</v>
      </c>
      <c r="C16" s="3">
        <v>10</v>
      </c>
      <c r="D16" s="4">
        <v>260000</v>
      </c>
      <c r="E16" s="4">
        <v>247000</v>
      </c>
      <c r="F16" s="12">
        <v>6</v>
      </c>
      <c r="G16" s="12">
        <v>3</v>
      </c>
      <c r="H16" s="12">
        <v>300</v>
      </c>
      <c r="I16" s="17">
        <v>150</v>
      </c>
      <c r="J16" s="18">
        <f t="shared" si="0"/>
        <v>3.1516855717495223E-3</v>
      </c>
      <c r="K16" s="22">
        <f t="shared" si="3"/>
        <v>0.94550567152485665</v>
      </c>
      <c r="L16" s="19">
        <f t="shared" si="1"/>
        <v>3.1182735399542623E-3</v>
      </c>
      <c r="M16" s="22">
        <f t="shared" si="2"/>
        <v>0.46774103099313935</v>
      </c>
    </row>
    <row r="17" spans="1:13" ht="36" customHeight="1" x14ac:dyDescent="0.25">
      <c r="A17" s="2">
        <v>8</v>
      </c>
      <c r="B17" s="2" t="s">
        <v>16</v>
      </c>
      <c r="C17" s="3">
        <v>4</v>
      </c>
      <c r="D17" s="4">
        <v>100800</v>
      </c>
      <c r="E17" s="4">
        <v>95760</v>
      </c>
      <c r="F17" s="12">
        <v>6</v>
      </c>
      <c r="G17" s="12">
        <v>3</v>
      </c>
      <c r="H17" s="12">
        <v>300</v>
      </c>
      <c r="I17" s="17">
        <v>150</v>
      </c>
      <c r="J17" s="18">
        <f t="shared" si="0"/>
        <v>1.2218842524321224E-3</v>
      </c>
      <c r="K17" s="22">
        <f t="shared" si="3"/>
        <v>0.36656527572963671</v>
      </c>
      <c r="L17" s="19">
        <f t="shared" si="1"/>
        <v>1.2089306647207294E-3</v>
      </c>
      <c r="M17" s="22">
        <f t="shared" si="2"/>
        <v>0.18133959970810942</v>
      </c>
    </row>
    <row r="18" spans="1:13" ht="48" customHeight="1" x14ac:dyDescent="0.25">
      <c r="A18" s="2">
        <v>9</v>
      </c>
      <c r="B18" s="2" t="s">
        <v>17</v>
      </c>
      <c r="C18" s="3">
        <v>10</v>
      </c>
      <c r="D18" s="4">
        <v>127000</v>
      </c>
      <c r="E18" s="4">
        <v>120650</v>
      </c>
      <c r="F18" s="12">
        <v>6</v>
      </c>
      <c r="G18" s="12">
        <v>3</v>
      </c>
      <c r="H18" s="12">
        <v>300</v>
      </c>
      <c r="I18" s="17">
        <v>150</v>
      </c>
      <c r="J18" s="18">
        <f t="shared" si="0"/>
        <v>1.539477183123805E-3</v>
      </c>
      <c r="K18" s="22">
        <f t="shared" si="3"/>
        <v>0.46184315493714151</v>
      </c>
      <c r="L18" s="19">
        <f t="shared" si="1"/>
        <v>1.5231566906699664E-3</v>
      </c>
      <c r="M18" s="22">
        <f t="shared" si="2"/>
        <v>0.22847350360049495</v>
      </c>
    </row>
    <row r="19" spans="1:13" ht="55.5" customHeight="1" x14ac:dyDescent="0.25">
      <c r="A19" s="2">
        <v>10</v>
      </c>
      <c r="B19" s="2" t="s">
        <v>18</v>
      </c>
      <c r="C19" s="3">
        <v>20</v>
      </c>
      <c r="D19" s="4">
        <v>25000</v>
      </c>
      <c r="E19" s="4">
        <v>23760</v>
      </c>
      <c r="F19" s="12">
        <v>6</v>
      </c>
      <c r="G19" s="12">
        <v>3</v>
      </c>
      <c r="H19" s="12">
        <v>300</v>
      </c>
      <c r="I19" s="17">
        <v>150</v>
      </c>
      <c r="J19" s="18">
        <f t="shared" si="0"/>
        <v>3.030466895913002E-4</v>
      </c>
      <c r="K19" s="22">
        <f t="shared" si="3"/>
        <v>9.0914006877390055E-2</v>
      </c>
      <c r="L19" s="19">
        <f t="shared" si="1"/>
        <v>2.9996024011867721E-4</v>
      </c>
      <c r="M19" s="22">
        <f t="shared" si="2"/>
        <v>4.4994036017801581E-2</v>
      </c>
    </row>
    <row r="20" spans="1:13" ht="70.5" customHeight="1" x14ac:dyDescent="0.25">
      <c r="A20" s="2">
        <v>11</v>
      </c>
      <c r="B20" s="2" t="s">
        <v>19</v>
      </c>
      <c r="C20" s="3">
        <v>20</v>
      </c>
      <c r="D20" s="4">
        <v>340000</v>
      </c>
      <c r="E20" s="4">
        <v>323000</v>
      </c>
      <c r="F20" s="12">
        <v>6</v>
      </c>
      <c r="G20" s="12">
        <v>3</v>
      </c>
      <c r="H20" s="12">
        <v>300</v>
      </c>
      <c r="I20" s="17">
        <v>150</v>
      </c>
      <c r="J20" s="18">
        <f t="shared" si="0"/>
        <v>4.1214349784416829E-3</v>
      </c>
      <c r="K20" s="22">
        <f t="shared" si="3"/>
        <v>1.2364304935325048</v>
      </c>
      <c r="L20" s="19">
        <f t="shared" si="1"/>
        <v>4.0777423214786506E-3</v>
      </c>
      <c r="M20" s="22">
        <f t="shared" si="2"/>
        <v>0.61166134822179763</v>
      </c>
    </row>
    <row r="21" spans="1:13" ht="54" customHeight="1" x14ac:dyDescent="0.25">
      <c r="A21" s="2">
        <v>12</v>
      </c>
      <c r="B21" s="2" t="s">
        <v>20</v>
      </c>
      <c r="C21" s="3">
        <v>20</v>
      </c>
      <c r="D21" s="4">
        <v>70000</v>
      </c>
      <c r="E21" s="4">
        <v>66500</v>
      </c>
      <c r="F21" s="12">
        <v>6</v>
      </c>
      <c r="G21" s="12">
        <v>2</v>
      </c>
      <c r="H21" s="12">
        <v>300</v>
      </c>
      <c r="I21" s="17">
        <v>100</v>
      </c>
      <c r="J21" s="18">
        <f t="shared" si="0"/>
        <v>8.4853073085564056E-4</v>
      </c>
      <c r="K21" s="22">
        <f t="shared" si="3"/>
        <v>0.25455921925669217</v>
      </c>
      <c r="L21" s="19">
        <f t="shared" si="1"/>
        <v>8.3953518383383984E-4</v>
      </c>
      <c r="M21" s="22">
        <f t="shared" si="2"/>
        <v>8.3953518383383982E-2</v>
      </c>
    </row>
    <row r="22" spans="1:13" ht="60.75" customHeight="1" x14ac:dyDescent="0.25">
      <c r="A22" s="2">
        <v>13</v>
      </c>
      <c r="B22" s="2" t="s">
        <v>21</v>
      </c>
      <c r="C22" s="3">
        <v>2</v>
      </c>
      <c r="D22" s="4">
        <v>44000</v>
      </c>
      <c r="E22" s="4">
        <v>41800</v>
      </c>
      <c r="F22" s="12">
        <v>6</v>
      </c>
      <c r="G22" s="12">
        <v>2</v>
      </c>
      <c r="H22" s="12">
        <v>300</v>
      </c>
      <c r="I22" s="17">
        <v>100</v>
      </c>
      <c r="J22" s="18">
        <f t="shared" si="0"/>
        <v>5.3336217368068833E-4</v>
      </c>
      <c r="K22" s="22">
        <f t="shared" si="3"/>
        <v>0.16000865210420651</v>
      </c>
      <c r="L22" s="19">
        <f t="shared" si="1"/>
        <v>5.2770782983841357E-4</v>
      </c>
      <c r="M22" s="22">
        <f t="shared" si="2"/>
        <v>5.2770782983841358E-2</v>
      </c>
    </row>
    <row r="23" spans="1:13" ht="20.25" customHeight="1" x14ac:dyDescent="0.25">
      <c r="A23" s="5">
        <v>14</v>
      </c>
      <c r="B23" s="2" t="s">
        <v>22</v>
      </c>
      <c r="C23" s="3">
        <v>20</v>
      </c>
      <c r="D23" s="4">
        <v>241500</v>
      </c>
      <c r="E23" s="4">
        <v>229440</v>
      </c>
      <c r="F23" s="12">
        <v>6</v>
      </c>
      <c r="G23" s="12">
        <v>2</v>
      </c>
      <c r="H23" s="12">
        <v>300</v>
      </c>
      <c r="I23" s="17">
        <v>100</v>
      </c>
      <c r="J23" s="18">
        <f t="shared" si="0"/>
        <v>2.9274310214519599E-3</v>
      </c>
      <c r="K23" s="22">
        <f t="shared" si="3"/>
        <v>0.87822930643558794</v>
      </c>
      <c r="L23" s="19">
        <f t="shared" si="1"/>
        <v>2.8965857530652062E-3</v>
      </c>
      <c r="M23" s="22">
        <f t="shared" si="2"/>
        <v>0.28965857530652062</v>
      </c>
    </row>
    <row r="24" spans="1:13" x14ac:dyDescent="0.25">
      <c r="A24" s="2">
        <v>15</v>
      </c>
      <c r="B24" s="2" t="s">
        <v>23</v>
      </c>
      <c r="C24" s="3">
        <v>10</v>
      </c>
      <c r="D24" s="4">
        <v>96500</v>
      </c>
      <c r="E24" s="4">
        <v>91680</v>
      </c>
      <c r="F24" s="12">
        <v>6</v>
      </c>
      <c r="G24" s="12">
        <v>2</v>
      </c>
      <c r="H24" s="12">
        <v>300</v>
      </c>
      <c r="I24" s="17">
        <v>100</v>
      </c>
      <c r="J24" s="18">
        <f t="shared" si="0"/>
        <v>1.1697602218224189E-3</v>
      </c>
      <c r="K24" s="22">
        <f t="shared" si="3"/>
        <v>0.35092806654672565</v>
      </c>
      <c r="L24" s="19">
        <f t="shared" si="1"/>
        <v>1.1574223406599464E-3</v>
      </c>
      <c r="M24" s="22">
        <f t="shared" si="2"/>
        <v>0.11574223406599464</v>
      </c>
    </row>
    <row r="25" spans="1:13" s="1" customFormat="1" x14ac:dyDescent="0.25">
      <c r="A25" s="5">
        <v>16</v>
      </c>
      <c r="B25" s="2" t="s">
        <v>25</v>
      </c>
      <c r="C25" s="3">
        <v>10</v>
      </c>
      <c r="D25" s="4">
        <v>81000</v>
      </c>
      <c r="E25" s="4">
        <v>76950</v>
      </c>
      <c r="F25" s="12">
        <v>6</v>
      </c>
      <c r="G25" s="12">
        <v>2</v>
      </c>
      <c r="H25" s="12">
        <v>300</v>
      </c>
      <c r="I25" s="17">
        <v>100</v>
      </c>
      <c r="J25" s="18">
        <f t="shared" si="0"/>
        <v>9.8187127427581261E-4</v>
      </c>
      <c r="K25" s="22">
        <f t="shared" si="3"/>
        <v>0.29456138228274376</v>
      </c>
      <c r="L25" s="19">
        <f t="shared" si="1"/>
        <v>9.7146214129344318E-4</v>
      </c>
      <c r="M25" s="22">
        <f t="shared" si="2"/>
        <v>9.7146214129344322E-2</v>
      </c>
    </row>
    <row r="26" spans="1:13" ht="30.75" customHeight="1" x14ac:dyDescent="0.25">
      <c r="A26" s="2">
        <v>17</v>
      </c>
      <c r="B26" s="2" t="s">
        <v>26</v>
      </c>
      <c r="C26" s="3">
        <v>5</v>
      </c>
      <c r="D26" s="4">
        <v>421000</v>
      </c>
      <c r="E26" s="4">
        <v>399950</v>
      </c>
      <c r="F26" s="12">
        <v>6</v>
      </c>
      <c r="G26" s="12">
        <v>3</v>
      </c>
      <c r="H26" s="12">
        <v>300</v>
      </c>
      <c r="I26" s="17">
        <v>150</v>
      </c>
      <c r="J26" s="18">
        <f t="shared" si="0"/>
        <v>5.1033062527174955E-3</v>
      </c>
      <c r="K26" s="22">
        <f t="shared" si="3"/>
        <v>1.5309918758152488</v>
      </c>
      <c r="L26" s="19">
        <f t="shared" si="1"/>
        <v>5.0492044627720939E-3</v>
      </c>
      <c r="M26" s="22">
        <f t="shared" si="2"/>
        <v>0.75738066941581406</v>
      </c>
    </row>
    <row r="27" spans="1:13" s="1" customFormat="1" ht="33" customHeight="1" x14ac:dyDescent="0.25">
      <c r="A27" s="5">
        <v>18</v>
      </c>
      <c r="B27" s="2" t="s">
        <v>27</v>
      </c>
      <c r="C27" s="3">
        <v>5</v>
      </c>
      <c r="D27" s="4">
        <v>2250000</v>
      </c>
      <c r="E27" s="4">
        <v>2195000</v>
      </c>
      <c r="F27" s="12">
        <v>6</v>
      </c>
      <c r="G27" s="12">
        <v>3</v>
      </c>
      <c r="H27" s="12">
        <v>300</v>
      </c>
      <c r="I27" s="17">
        <v>150</v>
      </c>
      <c r="J27" s="18">
        <f t="shared" si="0"/>
        <v>2.7274202063217019E-2</v>
      </c>
      <c r="K27" s="22">
        <f t="shared" si="3"/>
        <v>8.1822606189651061</v>
      </c>
      <c r="L27" s="19">
        <f t="shared" si="1"/>
        <v>2.7710973361132006E-2</v>
      </c>
      <c r="M27" s="22">
        <f t="shared" si="2"/>
        <v>4.1566460041698008</v>
      </c>
    </row>
    <row r="28" spans="1:13" ht="33" customHeight="1" x14ac:dyDescent="0.25">
      <c r="A28" s="2">
        <v>19</v>
      </c>
      <c r="B28" s="2" t="s">
        <v>28</v>
      </c>
      <c r="C28" s="3">
        <v>1</v>
      </c>
      <c r="D28" s="4">
        <v>72800</v>
      </c>
      <c r="E28" s="4">
        <v>69160</v>
      </c>
      <c r="F28" s="12">
        <v>6</v>
      </c>
      <c r="G28" s="12">
        <v>3</v>
      </c>
      <c r="H28" s="12">
        <v>300</v>
      </c>
      <c r="I28" s="17">
        <v>150</v>
      </c>
      <c r="J28" s="18">
        <f t="shared" si="0"/>
        <v>8.8247196008986624E-4</v>
      </c>
      <c r="K28" s="22">
        <f t="shared" si="3"/>
        <v>0.26474158802695985</v>
      </c>
      <c r="L28" s="19">
        <f t="shared" si="1"/>
        <v>8.7311659118719344E-4</v>
      </c>
      <c r="M28" s="22">
        <f t="shared" si="2"/>
        <v>0.13096748867807903</v>
      </c>
    </row>
    <row r="29" spans="1:13" ht="42.75" customHeight="1" x14ac:dyDescent="0.25">
      <c r="A29" s="5">
        <v>20</v>
      </c>
      <c r="B29" s="2" t="s">
        <v>29</v>
      </c>
      <c r="C29" s="3">
        <v>1</v>
      </c>
      <c r="D29" s="4">
        <v>291200</v>
      </c>
      <c r="E29" s="4">
        <v>276640</v>
      </c>
      <c r="F29" s="12">
        <v>6</v>
      </c>
      <c r="G29" s="12">
        <v>3</v>
      </c>
      <c r="H29" s="12">
        <v>300</v>
      </c>
      <c r="I29" s="17">
        <v>150</v>
      </c>
      <c r="J29" s="18">
        <f t="shared" si="0"/>
        <v>3.529887840359465E-3</v>
      </c>
      <c r="K29" s="22">
        <f t="shared" si="3"/>
        <v>1.0589663521078394</v>
      </c>
      <c r="L29" s="19">
        <f t="shared" si="1"/>
        <v>3.4924663647487738E-3</v>
      </c>
      <c r="M29" s="22">
        <f t="shared" si="2"/>
        <v>0.52386995471231612</v>
      </c>
    </row>
    <row r="30" spans="1:13" ht="28.5" customHeight="1" x14ac:dyDescent="0.25">
      <c r="A30" s="2">
        <v>21</v>
      </c>
      <c r="B30" s="2" t="s">
        <v>30</v>
      </c>
      <c r="C30" s="3">
        <v>2</v>
      </c>
      <c r="D30" s="4">
        <v>174000</v>
      </c>
      <c r="E30" s="4">
        <v>165300</v>
      </c>
      <c r="F30" s="12">
        <v>6</v>
      </c>
      <c r="G30" s="12">
        <v>3</v>
      </c>
      <c r="H30" s="12">
        <v>300</v>
      </c>
      <c r="I30" s="17">
        <v>150</v>
      </c>
      <c r="J30" s="18">
        <f t="shared" si="0"/>
        <v>2.1092049595554494E-3</v>
      </c>
      <c r="K30" s="22">
        <f t="shared" si="3"/>
        <v>0.63276148786663478</v>
      </c>
      <c r="L30" s="19">
        <f t="shared" si="1"/>
        <v>2.0868445998155445E-3</v>
      </c>
      <c r="M30" s="22">
        <f t="shared" si="2"/>
        <v>0.31302668997233168</v>
      </c>
    </row>
    <row r="31" spans="1:13" ht="24" x14ac:dyDescent="0.25">
      <c r="A31" s="5">
        <v>22</v>
      </c>
      <c r="B31" s="2" t="s">
        <v>31</v>
      </c>
      <c r="C31" s="3">
        <v>1</v>
      </c>
      <c r="D31" s="4">
        <v>62720</v>
      </c>
      <c r="E31" s="4">
        <v>59584</v>
      </c>
      <c r="F31" s="12">
        <v>6</v>
      </c>
      <c r="G31" s="12">
        <v>3</v>
      </c>
      <c r="H31" s="12">
        <v>300</v>
      </c>
      <c r="I31" s="17">
        <v>150</v>
      </c>
      <c r="J31" s="18">
        <f t="shared" si="0"/>
        <v>7.60283534846654E-4</v>
      </c>
      <c r="K31" s="22">
        <f t="shared" si="3"/>
        <v>0.22808506045399621</v>
      </c>
      <c r="L31" s="19">
        <f t="shared" si="1"/>
        <v>7.5222352471512042E-4</v>
      </c>
      <c r="M31" s="22">
        <f t="shared" si="2"/>
        <v>0.11283352870726807</v>
      </c>
    </row>
    <row r="32" spans="1:13" ht="30.75" customHeight="1" x14ac:dyDescent="0.25">
      <c r="A32" s="2">
        <v>23</v>
      </c>
      <c r="B32" s="2" t="s">
        <v>32</v>
      </c>
      <c r="C32" s="3">
        <v>1</v>
      </c>
      <c r="D32" s="4">
        <v>359200</v>
      </c>
      <c r="E32" s="4">
        <v>342000</v>
      </c>
      <c r="F32" s="12">
        <v>6</v>
      </c>
      <c r="G32" s="12">
        <v>3</v>
      </c>
      <c r="H32" s="12">
        <v>300</v>
      </c>
      <c r="I32" s="17">
        <v>150</v>
      </c>
      <c r="J32" s="18">
        <f t="shared" si="0"/>
        <v>4.354174836047801E-3</v>
      </c>
      <c r="K32" s="22">
        <f t="shared" si="3"/>
        <v>1.3062524508143403</v>
      </c>
      <c r="L32" s="19">
        <f t="shared" si="1"/>
        <v>4.3176095168597477E-3</v>
      </c>
      <c r="M32" s="22">
        <f t="shared" si="2"/>
        <v>0.64764142752896214</v>
      </c>
    </row>
    <row r="33" spans="1:13" x14ac:dyDescent="0.25">
      <c r="A33" s="5">
        <v>24</v>
      </c>
      <c r="B33" s="2" t="s">
        <v>33</v>
      </c>
      <c r="C33" s="3">
        <v>2</v>
      </c>
      <c r="D33" s="4">
        <v>100800</v>
      </c>
      <c r="E33" s="4">
        <v>95760</v>
      </c>
      <c r="F33" s="12">
        <v>6</v>
      </c>
      <c r="G33" s="12">
        <v>2</v>
      </c>
      <c r="H33" s="12">
        <v>300</v>
      </c>
      <c r="I33" s="17">
        <v>100</v>
      </c>
      <c r="J33" s="18">
        <f t="shared" si="0"/>
        <v>1.2218842524321224E-3</v>
      </c>
      <c r="K33" s="22">
        <f t="shared" si="3"/>
        <v>0.36656527572963671</v>
      </c>
      <c r="L33" s="19">
        <f t="shared" si="1"/>
        <v>1.2089306647207294E-3</v>
      </c>
      <c r="M33" s="22">
        <f t="shared" si="2"/>
        <v>0.12089306647207294</v>
      </c>
    </row>
    <row r="34" spans="1:13" ht="24" x14ac:dyDescent="0.25">
      <c r="A34" s="2">
        <v>25</v>
      </c>
      <c r="B34" s="2" t="s">
        <v>34</v>
      </c>
      <c r="C34" s="3">
        <v>2</v>
      </c>
      <c r="D34" s="4">
        <v>89600</v>
      </c>
      <c r="E34" s="4">
        <v>85120</v>
      </c>
      <c r="F34" s="12">
        <v>6</v>
      </c>
      <c r="G34" s="12">
        <v>3</v>
      </c>
      <c r="H34" s="12">
        <v>300</v>
      </c>
      <c r="I34" s="17">
        <v>150</v>
      </c>
      <c r="J34" s="18">
        <f t="shared" si="0"/>
        <v>1.0861193354952199E-3</v>
      </c>
      <c r="K34" s="22">
        <f t="shared" si="3"/>
        <v>0.32583580064856599</v>
      </c>
      <c r="L34" s="19">
        <f t="shared" si="1"/>
        <v>1.074605035307315E-3</v>
      </c>
      <c r="M34" s="22">
        <f t="shared" si="2"/>
        <v>0.16119075529609725</v>
      </c>
    </row>
    <row r="35" spans="1:13" x14ac:dyDescent="0.25">
      <c r="A35" s="5">
        <v>26</v>
      </c>
      <c r="B35" s="2" t="s">
        <v>35</v>
      </c>
      <c r="C35" s="3">
        <v>1</v>
      </c>
      <c r="D35" s="4">
        <v>5040</v>
      </c>
      <c r="E35" s="4">
        <v>4788</v>
      </c>
      <c r="F35" s="12">
        <v>6</v>
      </c>
      <c r="G35" s="12">
        <v>2</v>
      </c>
      <c r="H35" s="12">
        <v>300</v>
      </c>
      <c r="I35" s="17">
        <v>100</v>
      </c>
      <c r="J35" s="18">
        <f t="shared" si="0"/>
        <v>6.1094212621606121E-5</v>
      </c>
      <c r="K35" s="22">
        <f t="shared" si="3"/>
        <v>1.8328263786481835E-2</v>
      </c>
      <c r="L35" s="19">
        <f t="shared" si="1"/>
        <v>6.0446533236036466E-5</v>
      </c>
      <c r="M35" s="22">
        <f t="shared" si="2"/>
        <v>6.044653323603647E-3</v>
      </c>
    </row>
    <row r="36" spans="1:13" ht="24" x14ac:dyDescent="0.25">
      <c r="A36" s="2">
        <v>27</v>
      </c>
      <c r="B36" s="2" t="s">
        <v>36</v>
      </c>
      <c r="C36" s="3">
        <v>4</v>
      </c>
      <c r="D36" s="4">
        <v>65000</v>
      </c>
      <c r="E36" s="4">
        <v>61752</v>
      </c>
      <c r="F36" s="12">
        <v>6</v>
      </c>
      <c r="G36" s="12">
        <v>2</v>
      </c>
      <c r="H36" s="12">
        <v>300</v>
      </c>
      <c r="I36" s="17">
        <v>100</v>
      </c>
      <c r="J36" s="18">
        <f t="shared" si="0"/>
        <v>7.8792139293738057E-4</v>
      </c>
      <c r="K36" s="22">
        <f t="shared" si="3"/>
        <v>0.23637641788121416</v>
      </c>
      <c r="L36" s="19">
        <f t="shared" si="1"/>
        <v>7.795936341670267E-4</v>
      </c>
      <c r="M36" s="22">
        <f t="shared" si="2"/>
        <v>7.7959363416702676E-2</v>
      </c>
    </row>
    <row r="37" spans="1:13" ht="36" customHeight="1" x14ac:dyDescent="0.25">
      <c r="A37" s="5">
        <v>28</v>
      </c>
      <c r="B37" s="2" t="s">
        <v>50</v>
      </c>
      <c r="C37" s="3">
        <v>8</v>
      </c>
      <c r="D37" s="4">
        <v>156800</v>
      </c>
      <c r="E37" s="4">
        <v>148960</v>
      </c>
      <c r="F37" s="12">
        <v>6</v>
      </c>
      <c r="G37" s="12">
        <v>2</v>
      </c>
      <c r="H37" s="12">
        <v>300</v>
      </c>
      <c r="I37" s="17">
        <v>100</v>
      </c>
      <c r="J37" s="18">
        <f t="shared" si="0"/>
        <v>1.9007088371166348E-3</v>
      </c>
      <c r="K37" s="22">
        <f t="shared" si="3"/>
        <v>0.57021265113499042</v>
      </c>
      <c r="L37" s="19">
        <f t="shared" si="1"/>
        <v>1.8805588117878011E-3</v>
      </c>
      <c r="M37" s="22">
        <f t="shared" si="2"/>
        <v>0.18805588117878011</v>
      </c>
    </row>
    <row r="38" spans="1:13" x14ac:dyDescent="0.25">
      <c r="A38" s="2">
        <v>29</v>
      </c>
      <c r="B38" s="2" t="s">
        <v>37</v>
      </c>
      <c r="C38" s="3">
        <v>1</v>
      </c>
      <c r="D38" s="4">
        <v>5600</v>
      </c>
      <c r="E38" s="4">
        <v>5320</v>
      </c>
      <c r="F38" s="12">
        <v>6</v>
      </c>
      <c r="G38" s="12">
        <v>3</v>
      </c>
      <c r="H38" s="12">
        <v>300</v>
      </c>
      <c r="I38" s="17">
        <v>150</v>
      </c>
      <c r="J38" s="18">
        <f t="shared" si="0"/>
        <v>6.7882458468451244E-5</v>
      </c>
      <c r="K38" s="22">
        <f t="shared" si="3"/>
        <v>2.0364737540535374E-2</v>
      </c>
      <c r="L38" s="19">
        <f t="shared" si="1"/>
        <v>6.7162814706707186E-5</v>
      </c>
      <c r="M38" s="22">
        <f t="shared" si="2"/>
        <v>1.0074422206006078E-2</v>
      </c>
    </row>
    <row r="39" spans="1:13" ht="36" customHeight="1" x14ac:dyDescent="0.25">
      <c r="A39" s="5">
        <v>30</v>
      </c>
      <c r="B39" s="2" t="s">
        <v>38</v>
      </c>
      <c r="C39" s="3">
        <v>6</v>
      </c>
      <c r="D39" s="4">
        <v>684000</v>
      </c>
      <c r="E39" s="4">
        <v>649800</v>
      </c>
      <c r="F39" s="12">
        <v>6</v>
      </c>
      <c r="G39" s="12">
        <v>3</v>
      </c>
      <c r="H39" s="12">
        <v>300</v>
      </c>
      <c r="I39" s="17">
        <v>150</v>
      </c>
      <c r="J39" s="18">
        <f t="shared" si="0"/>
        <v>8.2913574272179737E-3</v>
      </c>
      <c r="K39" s="22">
        <f t="shared" si="3"/>
        <v>2.4874072281653921</v>
      </c>
      <c r="L39" s="19">
        <f t="shared" si="1"/>
        <v>8.2034580820335209E-3</v>
      </c>
      <c r="M39" s="22">
        <f t="shared" si="2"/>
        <v>1.2305187123050281</v>
      </c>
    </row>
    <row r="40" spans="1:13" ht="36" customHeight="1" x14ac:dyDescent="0.25">
      <c r="A40" s="5">
        <v>31</v>
      </c>
      <c r="B40" s="2" t="s">
        <v>39</v>
      </c>
      <c r="C40" s="3">
        <v>1</v>
      </c>
      <c r="D40" s="4">
        <v>270000</v>
      </c>
      <c r="E40" s="4">
        <v>256500</v>
      </c>
      <c r="F40" s="12">
        <v>6</v>
      </c>
      <c r="G40" s="12">
        <v>2</v>
      </c>
      <c r="H40" s="12">
        <v>300</v>
      </c>
      <c r="I40" s="17">
        <v>100</v>
      </c>
      <c r="J40" s="18">
        <f t="shared" si="0"/>
        <v>3.272904247586042E-3</v>
      </c>
      <c r="K40" s="22">
        <f t="shared" si="3"/>
        <v>0.98187127427581267</v>
      </c>
      <c r="L40" s="19">
        <f t="shared" si="1"/>
        <v>3.2382071376448108E-3</v>
      </c>
      <c r="M40" s="22">
        <f t="shared" si="2"/>
        <v>0.32382071376448107</v>
      </c>
    </row>
    <row r="41" spans="1:13" ht="36" x14ac:dyDescent="0.25">
      <c r="A41" s="2">
        <v>32</v>
      </c>
      <c r="B41" s="2" t="s">
        <v>40</v>
      </c>
      <c r="C41" s="3">
        <v>1</v>
      </c>
      <c r="D41" s="4">
        <v>275000</v>
      </c>
      <c r="E41" s="4">
        <v>261250</v>
      </c>
      <c r="F41" s="12">
        <v>6</v>
      </c>
      <c r="G41" s="12">
        <v>3</v>
      </c>
      <c r="H41" s="12">
        <v>300</v>
      </c>
      <c r="I41" s="17">
        <v>150</v>
      </c>
      <c r="J41" s="18">
        <f t="shared" si="0"/>
        <v>3.3335135855043023E-3</v>
      </c>
      <c r="K41" s="22">
        <f t="shared" si="3"/>
        <v>1.0000540756512908</v>
      </c>
      <c r="L41" s="19">
        <f t="shared" si="1"/>
        <v>3.2981739364900849E-3</v>
      </c>
      <c r="M41" s="22">
        <f t="shared" si="2"/>
        <v>0.49472609047351274</v>
      </c>
    </row>
    <row r="42" spans="1:13" ht="24" x14ac:dyDescent="0.25">
      <c r="A42" s="5">
        <v>33</v>
      </c>
      <c r="B42" s="2" t="s">
        <v>41</v>
      </c>
      <c r="C42" s="3">
        <v>1</v>
      </c>
      <c r="D42" s="4">
        <v>520000</v>
      </c>
      <c r="E42" s="4">
        <v>494000</v>
      </c>
      <c r="F42" s="12">
        <v>6</v>
      </c>
      <c r="G42" s="12">
        <v>3</v>
      </c>
      <c r="H42" s="12">
        <v>300</v>
      </c>
      <c r="I42" s="17">
        <v>150</v>
      </c>
      <c r="J42" s="18">
        <f t="shared" ref="J42:J73" si="4">D42/82495539</f>
        <v>6.3033711434990446E-3</v>
      </c>
      <c r="K42" s="22">
        <f t="shared" si="3"/>
        <v>1.8910113430497133</v>
      </c>
      <c r="L42" s="19">
        <f t="shared" si="1"/>
        <v>6.2365470799085245E-3</v>
      </c>
      <c r="M42" s="22">
        <f t="shared" si="2"/>
        <v>0.9354820619862787</v>
      </c>
    </row>
    <row r="43" spans="1:13" ht="24" x14ac:dyDescent="0.25">
      <c r="A43" s="2">
        <v>34</v>
      </c>
      <c r="B43" s="2" t="s">
        <v>42</v>
      </c>
      <c r="C43" s="3">
        <v>1</v>
      </c>
      <c r="D43" s="4">
        <v>390000</v>
      </c>
      <c r="E43" s="4">
        <v>370500</v>
      </c>
      <c r="F43" s="12">
        <v>6</v>
      </c>
      <c r="G43" s="12">
        <v>3</v>
      </c>
      <c r="H43" s="12">
        <v>300</v>
      </c>
      <c r="I43" s="17">
        <v>150</v>
      </c>
      <c r="J43" s="18">
        <f t="shared" si="4"/>
        <v>4.7275283576242834E-3</v>
      </c>
      <c r="K43" s="22">
        <f t="shared" si="3"/>
        <v>1.4182585072872851</v>
      </c>
      <c r="L43" s="19">
        <f t="shared" si="1"/>
        <v>4.677410309931393E-3</v>
      </c>
      <c r="M43" s="22">
        <f t="shared" si="2"/>
        <v>0.70161154648970891</v>
      </c>
    </row>
    <row r="44" spans="1:13" x14ac:dyDescent="0.25">
      <c r="A44" s="5">
        <v>35</v>
      </c>
      <c r="B44" s="2" t="s">
        <v>43</v>
      </c>
      <c r="C44" s="3">
        <v>2</v>
      </c>
      <c r="D44" s="4">
        <v>24640</v>
      </c>
      <c r="E44" s="4">
        <v>23408</v>
      </c>
      <c r="F44" s="12">
        <v>6</v>
      </c>
      <c r="G44" s="12">
        <v>3</v>
      </c>
      <c r="H44" s="12">
        <v>300</v>
      </c>
      <c r="I44" s="17">
        <v>150</v>
      </c>
      <c r="J44" s="18">
        <f t="shared" si="4"/>
        <v>2.9868281726118547E-4</v>
      </c>
      <c r="K44" s="22">
        <f t="shared" si="3"/>
        <v>8.9604845178355638E-2</v>
      </c>
      <c r="L44" s="19">
        <f t="shared" si="1"/>
        <v>2.955163847095116E-4</v>
      </c>
      <c r="M44" s="22">
        <f t="shared" si="2"/>
        <v>4.4327457706426737E-2</v>
      </c>
    </row>
    <row r="45" spans="1:13" ht="36" customHeight="1" x14ac:dyDescent="0.25">
      <c r="A45" s="2">
        <v>36</v>
      </c>
      <c r="B45" s="2" t="s">
        <v>44</v>
      </c>
      <c r="C45" s="3">
        <v>10</v>
      </c>
      <c r="D45" s="4">
        <v>48000</v>
      </c>
      <c r="E45" s="4">
        <v>45600</v>
      </c>
      <c r="F45" s="12">
        <v>6</v>
      </c>
      <c r="G45" s="12">
        <v>3</v>
      </c>
      <c r="H45" s="12">
        <v>300</v>
      </c>
      <c r="I45" s="17">
        <v>150</v>
      </c>
      <c r="J45" s="18">
        <f t="shared" si="4"/>
        <v>5.8184964401529634E-4</v>
      </c>
      <c r="K45" s="22">
        <f t="shared" si="3"/>
        <v>0.17455489320458889</v>
      </c>
      <c r="L45" s="19">
        <f t="shared" si="1"/>
        <v>5.7568126891463305E-4</v>
      </c>
      <c r="M45" s="22">
        <f t="shared" si="2"/>
        <v>8.6352190337194962E-2</v>
      </c>
    </row>
    <row r="46" spans="1:13" ht="24" x14ac:dyDescent="0.25">
      <c r="A46" s="5">
        <v>37</v>
      </c>
      <c r="B46" s="2" t="s">
        <v>45</v>
      </c>
      <c r="C46" s="3">
        <v>4</v>
      </c>
      <c r="D46" s="4">
        <v>341600</v>
      </c>
      <c r="E46" s="4">
        <v>341600</v>
      </c>
      <c r="F46" s="12">
        <v>6</v>
      </c>
      <c r="G46" s="12">
        <v>2</v>
      </c>
      <c r="H46" s="12">
        <v>300</v>
      </c>
      <c r="I46" s="17">
        <v>100</v>
      </c>
      <c r="J46" s="18">
        <f t="shared" si="4"/>
        <v>4.1408299665755257E-3</v>
      </c>
      <c r="K46" s="22">
        <f t="shared" si="3"/>
        <v>1.2422489899726576</v>
      </c>
      <c r="L46" s="19">
        <f t="shared" si="1"/>
        <v>4.3125596811675136E-3</v>
      </c>
      <c r="M46" s="22">
        <f t="shared" si="2"/>
        <v>0.43125596811675138</v>
      </c>
    </row>
    <row r="47" spans="1:13" ht="36" x14ac:dyDescent="0.25">
      <c r="A47" s="2">
        <v>38</v>
      </c>
      <c r="B47" s="2" t="s">
        <v>46</v>
      </c>
      <c r="C47" s="3">
        <v>1</v>
      </c>
      <c r="D47" s="4">
        <v>50400</v>
      </c>
      <c r="E47" s="4">
        <v>47880</v>
      </c>
      <c r="F47" s="12">
        <v>6</v>
      </c>
      <c r="G47" s="12">
        <v>2</v>
      </c>
      <c r="H47" s="12">
        <v>300</v>
      </c>
      <c r="I47" s="17">
        <v>100</v>
      </c>
      <c r="J47" s="18">
        <f t="shared" si="4"/>
        <v>6.1094212621606121E-4</v>
      </c>
      <c r="K47" s="22">
        <f t="shared" si="3"/>
        <v>0.18328263786481835</v>
      </c>
      <c r="L47" s="19">
        <f t="shared" si="1"/>
        <v>6.044653323603647E-4</v>
      </c>
      <c r="M47" s="22">
        <f t="shared" si="2"/>
        <v>6.0446533236036472E-2</v>
      </c>
    </row>
    <row r="48" spans="1:13" ht="36" x14ac:dyDescent="0.25">
      <c r="A48" s="5">
        <v>39</v>
      </c>
      <c r="B48" s="2" t="s">
        <v>47</v>
      </c>
      <c r="C48" s="3">
        <v>1</v>
      </c>
      <c r="D48" s="4">
        <v>50400</v>
      </c>
      <c r="E48" s="4">
        <v>47880</v>
      </c>
      <c r="F48" s="12">
        <v>6</v>
      </c>
      <c r="G48" s="12">
        <v>2</v>
      </c>
      <c r="H48" s="12">
        <v>300</v>
      </c>
      <c r="I48" s="17">
        <v>100</v>
      </c>
      <c r="J48" s="18">
        <f t="shared" si="4"/>
        <v>6.1094212621606121E-4</v>
      </c>
      <c r="K48" s="22">
        <f t="shared" si="3"/>
        <v>0.18328263786481835</v>
      </c>
      <c r="L48" s="19">
        <f t="shared" si="1"/>
        <v>6.044653323603647E-4</v>
      </c>
      <c r="M48" s="22">
        <f t="shared" si="2"/>
        <v>6.0446533236036472E-2</v>
      </c>
    </row>
    <row r="49" spans="1:13" ht="36" x14ac:dyDescent="0.25">
      <c r="A49" s="2">
        <v>40</v>
      </c>
      <c r="B49" s="2" t="s">
        <v>48</v>
      </c>
      <c r="C49" s="3">
        <v>1</v>
      </c>
      <c r="D49" s="4">
        <v>50400</v>
      </c>
      <c r="E49" s="4">
        <v>47880</v>
      </c>
      <c r="F49" s="12">
        <v>6</v>
      </c>
      <c r="G49" s="12">
        <v>2</v>
      </c>
      <c r="H49" s="12">
        <v>300</v>
      </c>
      <c r="I49" s="17">
        <v>100</v>
      </c>
      <c r="J49" s="18">
        <f t="shared" si="4"/>
        <v>6.1094212621606121E-4</v>
      </c>
      <c r="K49" s="22">
        <f t="shared" si="3"/>
        <v>0.18328263786481835</v>
      </c>
      <c r="L49" s="19">
        <f t="shared" si="1"/>
        <v>6.044653323603647E-4</v>
      </c>
      <c r="M49" s="22">
        <f t="shared" si="2"/>
        <v>6.0446533236036472E-2</v>
      </c>
    </row>
    <row r="50" spans="1:13" ht="36" customHeight="1" x14ac:dyDescent="0.25">
      <c r="A50" s="5">
        <v>41</v>
      </c>
      <c r="B50" s="2" t="s">
        <v>49</v>
      </c>
      <c r="C50" s="3">
        <v>1</v>
      </c>
      <c r="D50" s="4">
        <v>50400</v>
      </c>
      <c r="E50" s="4">
        <v>47880</v>
      </c>
      <c r="F50" s="12">
        <v>6</v>
      </c>
      <c r="G50" s="12">
        <v>2</v>
      </c>
      <c r="H50" s="12">
        <v>300</v>
      </c>
      <c r="I50" s="17">
        <v>100</v>
      </c>
      <c r="J50" s="18">
        <f t="shared" si="4"/>
        <v>6.1094212621606121E-4</v>
      </c>
      <c r="K50" s="22">
        <f t="shared" si="3"/>
        <v>0.18328263786481835</v>
      </c>
      <c r="L50" s="19">
        <f t="shared" si="1"/>
        <v>6.044653323603647E-4</v>
      </c>
      <c r="M50" s="22">
        <f t="shared" si="2"/>
        <v>6.0446533236036472E-2</v>
      </c>
    </row>
    <row r="51" spans="1:13" ht="36" x14ac:dyDescent="0.25">
      <c r="A51" s="2">
        <v>42</v>
      </c>
      <c r="B51" s="2" t="s">
        <v>51</v>
      </c>
      <c r="C51" s="3">
        <v>1</v>
      </c>
      <c r="D51" s="4">
        <v>50400</v>
      </c>
      <c r="E51" s="4">
        <v>47880</v>
      </c>
      <c r="F51" s="12">
        <v>6</v>
      </c>
      <c r="G51" s="12">
        <v>2</v>
      </c>
      <c r="H51" s="12">
        <v>300</v>
      </c>
      <c r="I51" s="17">
        <v>100</v>
      </c>
      <c r="J51" s="18">
        <f t="shared" si="4"/>
        <v>6.1094212621606121E-4</v>
      </c>
      <c r="K51" s="22">
        <f t="shared" si="3"/>
        <v>0.18328263786481835</v>
      </c>
      <c r="L51" s="19">
        <f t="shared" si="1"/>
        <v>6.044653323603647E-4</v>
      </c>
      <c r="M51" s="22">
        <f t="shared" si="2"/>
        <v>6.0446533236036472E-2</v>
      </c>
    </row>
    <row r="52" spans="1:13" ht="48" x14ac:dyDescent="0.25">
      <c r="A52" s="5">
        <v>43</v>
      </c>
      <c r="B52" s="2" t="s">
        <v>52</v>
      </c>
      <c r="C52" s="3">
        <v>1</v>
      </c>
      <c r="D52" s="4">
        <v>143360</v>
      </c>
      <c r="E52" s="4">
        <v>136192</v>
      </c>
      <c r="F52" s="12">
        <v>6</v>
      </c>
      <c r="G52" s="12">
        <v>2</v>
      </c>
      <c r="H52" s="12">
        <v>300</v>
      </c>
      <c r="I52" s="17">
        <v>100</v>
      </c>
      <c r="J52" s="18">
        <f t="shared" si="4"/>
        <v>1.7377909367923519E-3</v>
      </c>
      <c r="K52" s="22">
        <f t="shared" si="3"/>
        <v>0.5213372810377056</v>
      </c>
      <c r="L52" s="19">
        <f t="shared" si="1"/>
        <v>1.7193680564917039E-3</v>
      </c>
      <c r="M52" s="22">
        <f t="shared" si="2"/>
        <v>0.17193680564917038</v>
      </c>
    </row>
    <row r="53" spans="1:13" ht="24" x14ac:dyDescent="0.25">
      <c r="A53" s="2">
        <v>44</v>
      </c>
      <c r="B53" s="2" t="s">
        <v>53</v>
      </c>
      <c r="C53" s="3">
        <v>1</v>
      </c>
      <c r="D53" s="4">
        <v>26000</v>
      </c>
      <c r="E53" s="4">
        <v>24700</v>
      </c>
      <c r="F53" s="12">
        <v>6</v>
      </c>
      <c r="G53" s="12">
        <v>2</v>
      </c>
      <c r="H53" s="12">
        <v>300</v>
      </c>
      <c r="I53" s="17">
        <v>100</v>
      </c>
      <c r="J53" s="18">
        <f t="shared" si="4"/>
        <v>3.1516855717495223E-4</v>
      </c>
      <c r="K53" s="22">
        <f t="shared" si="3"/>
        <v>9.4550567152485665E-2</v>
      </c>
      <c r="L53" s="19">
        <f t="shared" si="1"/>
        <v>3.1182735399542621E-4</v>
      </c>
      <c r="M53" s="22">
        <f t="shared" si="2"/>
        <v>3.1182735399542621E-2</v>
      </c>
    </row>
    <row r="54" spans="1:13" ht="24" x14ac:dyDescent="0.25">
      <c r="A54" s="5">
        <v>45</v>
      </c>
      <c r="B54" s="2" t="s">
        <v>54</v>
      </c>
      <c r="C54" s="3">
        <v>1</v>
      </c>
      <c r="D54" s="4">
        <v>6720</v>
      </c>
      <c r="E54" s="4">
        <v>6384</v>
      </c>
      <c r="F54" s="12">
        <v>6</v>
      </c>
      <c r="G54" s="12">
        <v>2</v>
      </c>
      <c r="H54" s="12">
        <v>300</v>
      </c>
      <c r="I54" s="17">
        <v>100</v>
      </c>
      <c r="J54" s="18">
        <f t="shared" si="4"/>
        <v>8.145895016214149E-5</v>
      </c>
      <c r="K54" s="22">
        <f t="shared" si="3"/>
        <v>2.4437685048642448E-2</v>
      </c>
      <c r="L54" s="19">
        <f t="shared" si="1"/>
        <v>8.0595377648048626E-5</v>
      </c>
      <c r="M54" s="22">
        <f t="shared" si="2"/>
        <v>8.0595377648048621E-3</v>
      </c>
    </row>
    <row r="55" spans="1:13" ht="24" x14ac:dyDescent="0.25">
      <c r="A55" s="2">
        <v>46</v>
      </c>
      <c r="B55" s="2" t="s">
        <v>55</v>
      </c>
      <c r="C55" s="3">
        <v>6</v>
      </c>
      <c r="D55" s="4">
        <v>129000</v>
      </c>
      <c r="E55" s="4">
        <v>122550</v>
      </c>
      <c r="F55" s="12">
        <v>6</v>
      </c>
      <c r="G55" s="12">
        <v>6</v>
      </c>
      <c r="H55" s="12">
        <v>300</v>
      </c>
      <c r="I55" s="17">
        <v>300</v>
      </c>
      <c r="J55" s="18">
        <f t="shared" si="4"/>
        <v>1.5637209182911089E-3</v>
      </c>
      <c r="K55" s="22">
        <f t="shared" si="3"/>
        <v>0.4691162754873327</v>
      </c>
      <c r="L55" s="19">
        <f t="shared" si="1"/>
        <v>1.5471434102080762E-3</v>
      </c>
      <c r="M55" s="22">
        <f t="shared" si="2"/>
        <v>0.46414302306242289</v>
      </c>
    </row>
    <row r="56" spans="1:13" x14ac:dyDescent="0.25">
      <c r="A56" s="5">
        <v>47</v>
      </c>
      <c r="B56" s="2" t="s">
        <v>56</v>
      </c>
      <c r="C56" s="3">
        <v>1</v>
      </c>
      <c r="D56" s="4">
        <v>5000</v>
      </c>
      <c r="E56" s="4">
        <v>5000</v>
      </c>
      <c r="F56" s="12">
        <v>6</v>
      </c>
      <c r="G56" s="12">
        <v>1</v>
      </c>
      <c r="H56" s="12">
        <v>300</v>
      </c>
      <c r="I56" s="17">
        <v>50</v>
      </c>
      <c r="J56" s="18">
        <f t="shared" si="4"/>
        <v>6.060933791826004E-5</v>
      </c>
      <c r="K56" s="22">
        <f t="shared" si="3"/>
        <v>1.8182801375478012E-2</v>
      </c>
      <c r="L56" s="19">
        <f t="shared" si="1"/>
        <v>6.312294615292029E-5</v>
      </c>
      <c r="M56" s="22">
        <f t="shared" si="2"/>
        <v>3.1561473076460143E-3</v>
      </c>
    </row>
    <row r="57" spans="1:13" x14ac:dyDescent="0.25">
      <c r="A57" s="2">
        <v>48</v>
      </c>
      <c r="B57" s="2" t="s">
        <v>57</v>
      </c>
      <c r="C57" s="3">
        <v>2</v>
      </c>
      <c r="D57" s="4">
        <v>50400</v>
      </c>
      <c r="E57" s="4">
        <v>47880</v>
      </c>
      <c r="F57" s="12">
        <v>6</v>
      </c>
      <c r="G57" s="12">
        <v>3</v>
      </c>
      <c r="H57" s="12">
        <v>300</v>
      </c>
      <c r="I57" s="17">
        <v>150</v>
      </c>
      <c r="J57" s="18">
        <f t="shared" si="4"/>
        <v>6.1094212621606121E-4</v>
      </c>
      <c r="K57" s="22">
        <f t="shared" si="3"/>
        <v>0.18328263786481835</v>
      </c>
      <c r="L57" s="19">
        <f t="shared" si="1"/>
        <v>6.044653323603647E-4</v>
      </c>
      <c r="M57" s="22">
        <f t="shared" si="2"/>
        <v>9.0669799854054711E-2</v>
      </c>
    </row>
    <row r="58" spans="1:13" x14ac:dyDescent="0.25">
      <c r="A58" s="5">
        <v>49</v>
      </c>
      <c r="B58" s="2" t="s">
        <v>1</v>
      </c>
      <c r="C58" s="3">
        <v>6</v>
      </c>
      <c r="D58" s="4">
        <v>1653120</v>
      </c>
      <c r="E58" s="4">
        <v>1586994</v>
      </c>
      <c r="F58" s="12">
        <v>6</v>
      </c>
      <c r="G58" s="12">
        <v>6</v>
      </c>
      <c r="H58" s="12">
        <v>300</v>
      </c>
      <c r="I58" s="17">
        <v>300</v>
      </c>
      <c r="J58" s="18">
        <f t="shared" si="4"/>
        <v>2.0038901739886809E-2</v>
      </c>
      <c r="K58" s="22">
        <f t="shared" si="3"/>
        <v>6.0116705219660425</v>
      </c>
      <c r="L58" s="19">
        <f t="shared" si="1"/>
        <v>2.0035147361401516E-2</v>
      </c>
      <c r="M58" s="22">
        <f t="shared" si="2"/>
        <v>6.0105442084204546</v>
      </c>
    </row>
    <row r="59" spans="1:13" ht="24" x14ac:dyDescent="0.25">
      <c r="A59" s="2">
        <v>50</v>
      </c>
      <c r="B59" s="2" t="s">
        <v>3</v>
      </c>
      <c r="C59" s="3">
        <v>6</v>
      </c>
      <c r="D59" s="4">
        <v>1585920</v>
      </c>
      <c r="E59" s="4">
        <v>1506624</v>
      </c>
      <c r="F59" s="12">
        <v>6</v>
      </c>
      <c r="G59" s="12">
        <v>6</v>
      </c>
      <c r="H59" s="12">
        <v>300</v>
      </c>
      <c r="I59" s="17">
        <v>300</v>
      </c>
      <c r="J59" s="18">
        <f t="shared" si="4"/>
        <v>1.9224312238265394E-2</v>
      </c>
      <c r="K59" s="22">
        <f t="shared" si="3"/>
        <v>5.7672936714796181</v>
      </c>
      <c r="L59" s="19">
        <f t="shared" si="1"/>
        <v>1.9020509124939473E-2</v>
      </c>
      <c r="M59" s="22">
        <f t="shared" si="2"/>
        <v>5.7061527374818422</v>
      </c>
    </row>
    <row r="60" spans="1:13" x14ac:dyDescent="0.25">
      <c r="A60" s="5">
        <v>51</v>
      </c>
      <c r="B60" s="2" t="s">
        <v>0</v>
      </c>
      <c r="C60" s="3">
        <v>6</v>
      </c>
      <c r="D60" s="4">
        <v>1653120</v>
      </c>
      <c r="E60" s="4">
        <v>1570464</v>
      </c>
      <c r="F60" s="12">
        <v>6</v>
      </c>
      <c r="G60" s="12">
        <v>6</v>
      </c>
      <c r="H60" s="12">
        <v>300</v>
      </c>
      <c r="I60" s="17">
        <v>300</v>
      </c>
      <c r="J60" s="18">
        <f t="shared" si="4"/>
        <v>2.0038901739886809E-2</v>
      </c>
      <c r="K60" s="22">
        <f t="shared" si="3"/>
        <v>6.0116705219660425</v>
      </c>
      <c r="L60" s="19">
        <f t="shared" si="1"/>
        <v>1.9826462901419959E-2</v>
      </c>
      <c r="M60" s="22">
        <f t="shared" si="2"/>
        <v>5.9479388704259879</v>
      </c>
    </row>
    <row r="61" spans="1:13" x14ac:dyDescent="0.25">
      <c r="A61" s="2">
        <v>52</v>
      </c>
      <c r="B61" s="2" t="s">
        <v>2</v>
      </c>
      <c r="C61" s="3">
        <v>2</v>
      </c>
      <c r="D61" s="4">
        <v>555520</v>
      </c>
      <c r="E61" s="4">
        <v>527744</v>
      </c>
      <c r="F61" s="12">
        <v>6</v>
      </c>
      <c r="G61" s="12">
        <v>6</v>
      </c>
      <c r="H61" s="12">
        <v>300</v>
      </c>
      <c r="I61" s="17">
        <v>300</v>
      </c>
      <c r="J61" s="18">
        <f t="shared" si="4"/>
        <v>6.7339398800703634E-3</v>
      </c>
      <c r="K61" s="22">
        <f t="shared" si="3"/>
        <v>2.0201819640211092</v>
      </c>
      <c r="L61" s="19">
        <f t="shared" si="1"/>
        <v>6.6625512189053522E-3</v>
      </c>
      <c r="M61" s="22">
        <f t="shared" si="2"/>
        <v>1.9987653656716056</v>
      </c>
    </row>
    <row r="62" spans="1:13" x14ac:dyDescent="0.25">
      <c r="A62" s="5">
        <v>53</v>
      </c>
      <c r="B62" s="2" t="s">
        <v>58</v>
      </c>
      <c r="C62" s="3">
        <v>50</v>
      </c>
      <c r="D62" s="4">
        <v>11000000</v>
      </c>
      <c r="E62" s="4">
        <v>10560000</v>
      </c>
      <c r="F62" s="12">
        <v>6</v>
      </c>
      <c r="G62" s="12">
        <v>6</v>
      </c>
      <c r="H62" s="12">
        <v>300</v>
      </c>
      <c r="I62" s="17">
        <v>300</v>
      </c>
      <c r="J62" s="18">
        <f t="shared" si="4"/>
        <v>0.1333405434201721</v>
      </c>
      <c r="K62" s="22">
        <f t="shared" si="3"/>
        <v>40.002163026051626</v>
      </c>
      <c r="L62" s="19">
        <f t="shared" si="1"/>
        <v>0.13331566227496763</v>
      </c>
      <c r="M62" s="22">
        <f t="shared" si="2"/>
        <v>39.994698682490288</v>
      </c>
    </row>
    <row r="63" spans="1:13" ht="24" x14ac:dyDescent="0.25">
      <c r="A63" s="2">
        <v>54</v>
      </c>
      <c r="B63" s="2" t="s">
        <v>59</v>
      </c>
      <c r="C63" s="3">
        <v>4</v>
      </c>
      <c r="D63" s="4">
        <v>2105600</v>
      </c>
      <c r="E63" s="4">
        <v>2000320</v>
      </c>
      <c r="F63" s="12">
        <v>6</v>
      </c>
      <c r="G63" s="12">
        <v>3</v>
      </c>
      <c r="H63" s="12">
        <v>300</v>
      </c>
      <c r="I63" s="17">
        <v>150</v>
      </c>
      <c r="J63" s="18">
        <f t="shared" si="4"/>
        <v>2.5523804384137667E-2</v>
      </c>
      <c r="K63" s="22">
        <f t="shared" si="3"/>
        <v>7.6571413152412999</v>
      </c>
      <c r="L63" s="19">
        <f t="shared" si="1"/>
        <v>2.52532183297219E-2</v>
      </c>
      <c r="M63" s="22">
        <f t="shared" si="2"/>
        <v>3.7879827494582852</v>
      </c>
    </row>
    <row r="64" spans="1:13" s="1" customFormat="1" x14ac:dyDescent="0.25">
      <c r="A64" s="5">
        <v>55</v>
      </c>
      <c r="B64" s="2" t="s">
        <v>60</v>
      </c>
      <c r="C64" s="3">
        <v>2</v>
      </c>
      <c r="D64" s="4">
        <v>580000</v>
      </c>
      <c r="E64" s="4">
        <v>551000</v>
      </c>
      <c r="F64" s="12">
        <v>6</v>
      </c>
      <c r="G64" s="6">
        <v>6</v>
      </c>
      <c r="H64" s="12">
        <v>300</v>
      </c>
      <c r="I64" s="6">
        <v>300</v>
      </c>
      <c r="J64" s="18">
        <f t="shared" si="4"/>
        <v>7.0306831985181648E-3</v>
      </c>
      <c r="K64" s="22">
        <f t="shared" si="3"/>
        <v>2.1092049595554494</v>
      </c>
      <c r="L64" s="19">
        <f t="shared" si="1"/>
        <v>6.9561486660518158E-3</v>
      </c>
      <c r="M64" s="22">
        <f t="shared" si="2"/>
        <v>2.0868445998155449</v>
      </c>
    </row>
    <row r="65" spans="1:13" ht="24" x14ac:dyDescent="0.25">
      <c r="A65" s="2">
        <v>56</v>
      </c>
      <c r="B65" s="2" t="s">
        <v>61</v>
      </c>
      <c r="C65" s="3">
        <v>15</v>
      </c>
      <c r="D65" s="4">
        <v>21000000</v>
      </c>
      <c r="E65" s="4">
        <v>20160000</v>
      </c>
      <c r="F65" s="12">
        <v>6</v>
      </c>
      <c r="G65" s="6">
        <v>6</v>
      </c>
      <c r="H65" s="12">
        <v>300</v>
      </c>
      <c r="I65" s="17">
        <v>300</v>
      </c>
      <c r="J65" s="18">
        <f t="shared" si="4"/>
        <v>0.25455921925669217</v>
      </c>
      <c r="K65" s="22">
        <f t="shared" si="3"/>
        <v>76.367765777007648</v>
      </c>
      <c r="L65" s="19">
        <f t="shared" si="1"/>
        <v>0.2545117188885746</v>
      </c>
      <c r="M65" s="22">
        <f t="shared" si="2"/>
        <v>76.353515666572378</v>
      </c>
    </row>
    <row r="66" spans="1:13" x14ac:dyDescent="0.25">
      <c r="A66" s="5">
        <v>57</v>
      </c>
      <c r="B66" s="2" t="s">
        <v>62</v>
      </c>
      <c r="C66" s="3">
        <v>20</v>
      </c>
      <c r="D66" s="4">
        <v>3900000</v>
      </c>
      <c r="E66" s="4">
        <v>3705000</v>
      </c>
      <c r="F66" s="12">
        <v>6</v>
      </c>
      <c r="G66" s="6">
        <v>6</v>
      </c>
      <c r="H66" s="12">
        <v>300</v>
      </c>
      <c r="I66" s="17">
        <v>300</v>
      </c>
      <c r="J66" s="18">
        <f t="shared" si="4"/>
        <v>4.7275283576242833E-2</v>
      </c>
      <c r="K66" s="22">
        <f t="shared" si="3"/>
        <v>14.18258507287285</v>
      </c>
      <c r="L66" s="19">
        <f t="shared" si="1"/>
        <v>4.677410309931393E-2</v>
      </c>
      <c r="M66" s="22">
        <f t="shared" si="2"/>
        <v>14.03223092979418</v>
      </c>
    </row>
    <row r="67" spans="1:13" ht="24" x14ac:dyDescent="0.25">
      <c r="A67" s="2">
        <v>58</v>
      </c>
      <c r="B67" s="2" t="s">
        <v>63</v>
      </c>
      <c r="C67" s="3">
        <v>15</v>
      </c>
      <c r="D67" s="4">
        <v>6552000</v>
      </c>
      <c r="E67" s="4">
        <v>6224400</v>
      </c>
      <c r="F67" s="12">
        <v>6</v>
      </c>
      <c r="G67" s="6">
        <v>12</v>
      </c>
      <c r="H67" s="12">
        <v>150</v>
      </c>
      <c r="I67" s="17">
        <v>300</v>
      </c>
      <c r="J67" s="18">
        <f t="shared" si="4"/>
        <v>7.9422476408087958E-2</v>
      </c>
      <c r="K67" s="22">
        <f t="shared" si="3"/>
        <v>11.913371461213194</v>
      </c>
      <c r="L67" s="19">
        <f t="shared" si="1"/>
        <v>7.8580493206847402E-2</v>
      </c>
      <c r="M67" s="22">
        <f t="shared" si="2"/>
        <v>23.574147962054219</v>
      </c>
    </row>
    <row r="68" spans="1:13" ht="24" x14ac:dyDescent="0.25">
      <c r="A68" s="5">
        <v>59</v>
      </c>
      <c r="B68" s="2" t="s">
        <v>64</v>
      </c>
      <c r="C68" s="3">
        <v>2</v>
      </c>
      <c r="D68" s="4">
        <v>700000</v>
      </c>
      <c r="E68" s="4">
        <v>665000</v>
      </c>
      <c r="F68" s="12">
        <v>6</v>
      </c>
      <c r="G68" s="6">
        <v>12</v>
      </c>
      <c r="H68" s="12">
        <v>150</v>
      </c>
      <c r="I68" s="17">
        <v>300</v>
      </c>
      <c r="J68" s="18">
        <f t="shared" si="4"/>
        <v>8.4853073085564053E-3</v>
      </c>
      <c r="K68" s="22">
        <f t="shared" si="3"/>
        <v>1.2727960962834608</v>
      </c>
      <c r="L68" s="19">
        <f t="shared" si="1"/>
        <v>8.3953518383383975E-3</v>
      </c>
      <c r="M68" s="22">
        <f t="shared" si="2"/>
        <v>2.5186055515015191</v>
      </c>
    </row>
    <row r="69" spans="1:13" ht="24" x14ac:dyDescent="0.25">
      <c r="A69" s="2">
        <v>60</v>
      </c>
      <c r="B69" s="2" t="s">
        <v>55</v>
      </c>
      <c r="C69" s="3">
        <v>6</v>
      </c>
      <c r="D69" s="4">
        <v>129000</v>
      </c>
      <c r="E69" s="4">
        <v>122550</v>
      </c>
      <c r="F69" s="12">
        <v>6</v>
      </c>
      <c r="G69" s="6">
        <v>6</v>
      </c>
      <c r="H69" s="12">
        <v>300</v>
      </c>
      <c r="I69" s="17">
        <v>300</v>
      </c>
      <c r="J69" s="18">
        <f t="shared" si="4"/>
        <v>1.5637209182911089E-3</v>
      </c>
      <c r="K69" s="22">
        <f t="shared" si="3"/>
        <v>0.4691162754873327</v>
      </c>
      <c r="L69" s="19">
        <f t="shared" si="1"/>
        <v>1.5471434102080762E-3</v>
      </c>
      <c r="M69" s="22">
        <f t="shared" si="2"/>
        <v>0.46414302306242289</v>
      </c>
    </row>
    <row r="70" spans="1:13" x14ac:dyDescent="0.25">
      <c r="A70" s="5">
        <v>61</v>
      </c>
      <c r="B70" s="2" t="s">
        <v>65</v>
      </c>
      <c r="C70" s="3">
        <v>10</v>
      </c>
      <c r="D70" s="4">
        <v>210000</v>
      </c>
      <c r="E70" s="4">
        <v>199500</v>
      </c>
      <c r="F70" s="12">
        <v>6</v>
      </c>
      <c r="G70" s="12">
        <v>6</v>
      </c>
      <c r="H70" s="12">
        <v>300</v>
      </c>
      <c r="I70" s="17">
        <v>300</v>
      </c>
      <c r="J70" s="18">
        <f t="shared" si="4"/>
        <v>2.5455921925669218E-3</v>
      </c>
      <c r="K70" s="22">
        <f t="shared" si="3"/>
        <v>0.76367765777007657</v>
      </c>
      <c r="L70" s="19">
        <f t="shared" si="1"/>
        <v>2.5186055515015195E-3</v>
      </c>
      <c r="M70" s="22">
        <f t="shared" si="2"/>
        <v>0.75558166545045591</v>
      </c>
    </row>
    <row r="71" spans="1:13" ht="36" x14ac:dyDescent="0.25">
      <c r="A71" s="2">
        <v>62</v>
      </c>
      <c r="B71" s="2" t="s">
        <v>66</v>
      </c>
      <c r="C71" s="3">
        <v>20</v>
      </c>
      <c r="D71" s="4">
        <v>390000</v>
      </c>
      <c r="E71" s="4">
        <v>370500</v>
      </c>
      <c r="F71" s="12">
        <v>6</v>
      </c>
      <c r="G71" s="12">
        <v>6</v>
      </c>
      <c r="H71" s="12">
        <v>300</v>
      </c>
      <c r="I71" s="17">
        <v>300</v>
      </c>
      <c r="J71" s="18">
        <f t="shared" si="4"/>
        <v>4.7275283576242834E-3</v>
      </c>
      <c r="K71" s="22">
        <f t="shared" si="3"/>
        <v>1.4182585072872851</v>
      </c>
      <c r="L71" s="19">
        <f t="shared" si="1"/>
        <v>4.677410309931393E-3</v>
      </c>
      <c r="M71" s="22">
        <f t="shared" si="2"/>
        <v>1.4032230929794178</v>
      </c>
    </row>
    <row r="72" spans="1:13" ht="24" x14ac:dyDescent="0.25">
      <c r="A72" s="5">
        <v>63</v>
      </c>
      <c r="B72" s="2" t="s">
        <v>67</v>
      </c>
      <c r="C72" s="3">
        <v>6</v>
      </c>
      <c r="D72" s="4">
        <v>520000</v>
      </c>
      <c r="E72" s="4">
        <v>493998</v>
      </c>
      <c r="F72" s="12">
        <v>6</v>
      </c>
      <c r="G72" s="12">
        <v>6</v>
      </c>
      <c r="H72" s="12">
        <v>300</v>
      </c>
      <c r="I72" s="17">
        <v>300</v>
      </c>
      <c r="J72" s="18">
        <f t="shared" si="4"/>
        <v>6.3033711434990446E-3</v>
      </c>
      <c r="K72" s="22">
        <f t="shared" si="3"/>
        <v>1.8910113430497133</v>
      </c>
      <c r="L72" s="19">
        <f t="shared" si="1"/>
        <v>6.2365218307300629E-3</v>
      </c>
      <c r="M72" s="22">
        <f t="shared" si="2"/>
        <v>1.8709565492190188</v>
      </c>
    </row>
    <row r="73" spans="1:13" ht="24" x14ac:dyDescent="0.25">
      <c r="A73" s="2">
        <v>64</v>
      </c>
      <c r="B73" s="2" t="s">
        <v>68</v>
      </c>
      <c r="C73" s="3">
        <v>6</v>
      </c>
      <c r="D73" s="4">
        <v>250000</v>
      </c>
      <c r="E73" s="4">
        <v>237504</v>
      </c>
      <c r="F73" s="12">
        <v>6</v>
      </c>
      <c r="G73" s="12">
        <v>3</v>
      </c>
      <c r="H73" s="12">
        <v>300</v>
      </c>
      <c r="I73" s="17">
        <v>150</v>
      </c>
      <c r="J73" s="18">
        <f t="shared" si="4"/>
        <v>3.0304668959130021E-3</v>
      </c>
      <c r="K73" s="22">
        <f t="shared" si="3"/>
        <v>0.90914006877390063</v>
      </c>
      <c r="L73" s="19">
        <f t="shared" si="1"/>
        <v>2.998390440620636E-3</v>
      </c>
      <c r="M73" s="22">
        <f t="shared" si="2"/>
        <v>0.44975856609309539</v>
      </c>
    </row>
    <row r="74" spans="1:13" ht="24" x14ac:dyDescent="0.25">
      <c r="A74" s="5">
        <v>65</v>
      </c>
      <c r="B74" s="2" t="s">
        <v>69</v>
      </c>
      <c r="C74" s="3">
        <v>4</v>
      </c>
      <c r="D74" s="4">
        <v>240000</v>
      </c>
      <c r="E74" s="4">
        <v>228000</v>
      </c>
      <c r="F74" s="12">
        <v>6</v>
      </c>
      <c r="G74" s="12">
        <v>3</v>
      </c>
      <c r="H74" s="12">
        <v>300</v>
      </c>
      <c r="I74" s="17">
        <v>150</v>
      </c>
      <c r="J74" s="18">
        <f t="shared" ref="J74:J98" si="5">D74/82495539</f>
        <v>2.9092482200764819E-3</v>
      </c>
      <c r="K74" s="22">
        <f t="shared" si="3"/>
        <v>0.87277446602294462</v>
      </c>
      <c r="L74" s="19">
        <f t="shared" si="1"/>
        <v>2.8784063445731652E-3</v>
      </c>
      <c r="M74" s="22">
        <f t="shared" si="2"/>
        <v>0.43176095168597478</v>
      </c>
    </row>
    <row r="75" spans="1:13" ht="36" x14ac:dyDescent="0.25">
      <c r="A75" s="2">
        <v>66</v>
      </c>
      <c r="B75" s="2" t="s">
        <v>70</v>
      </c>
      <c r="C75" s="3">
        <v>2</v>
      </c>
      <c r="D75" s="4">
        <v>928000</v>
      </c>
      <c r="E75" s="4">
        <v>881600</v>
      </c>
      <c r="F75" s="12">
        <v>6</v>
      </c>
      <c r="G75" s="12">
        <v>3</v>
      </c>
      <c r="H75" s="12">
        <v>300</v>
      </c>
      <c r="I75" s="17">
        <v>150</v>
      </c>
      <c r="J75" s="18">
        <f t="shared" si="5"/>
        <v>1.1249093117629064E-2</v>
      </c>
      <c r="K75" s="22">
        <f t="shared" ref="K75:K98" si="6">H75*J75</f>
        <v>3.3747279352887194</v>
      </c>
      <c r="L75" s="19">
        <f t="shared" ref="L75:L98" si="7">E75/79210498</f>
        <v>1.1129837865682906E-2</v>
      </c>
      <c r="M75" s="22">
        <f t="shared" ref="M75:M98" si="8">I75*L75</f>
        <v>1.6694756798524359</v>
      </c>
    </row>
    <row r="76" spans="1:13" ht="48" customHeight="1" x14ac:dyDescent="0.25">
      <c r="A76" s="5">
        <v>67</v>
      </c>
      <c r="B76" s="2" t="s">
        <v>72</v>
      </c>
      <c r="C76" s="3">
        <v>4</v>
      </c>
      <c r="D76" s="4">
        <v>716800</v>
      </c>
      <c r="E76" s="4">
        <v>680960</v>
      </c>
      <c r="F76" s="12">
        <v>6</v>
      </c>
      <c r="G76" s="12">
        <v>12</v>
      </c>
      <c r="H76" s="12">
        <v>150</v>
      </c>
      <c r="I76" s="12">
        <v>300</v>
      </c>
      <c r="J76" s="18">
        <f t="shared" si="5"/>
        <v>8.6889546839617592E-3</v>
      </c>
      <c r="K76" s="22">
        <f t="shared" si="6"/>
        <v>1.3033432025942639</v>
      </c>
      <c r="L76" s="19">
        <f t="shared" si="7"/>
        <v>8.5968402824585198E-3</v>
      </c>
      <c r="M76" s="22">
        <f t="shared" si="8"/>
        <v>2.579052084737556</v>
      </c>
    </row>
    <row r="77" spans="1:13" ht="48" x14ac:dyDescent="0.25">
      <c r="A77" s="2">
        <v>68</v>
      </c>
      <c r="B77" s="2" t="s">
        <v>71</v>
      </c>
      <c r="C77" s="3">
        <v>2</v>
      </c>
      <c r="D77" s="4">
        <v>291200</v>
      </c>
      <c r="E77" s="4">
        <v>276640</v>
      </c>
      <c r="F77" s="12">
        <v>6</v>
      </c>
      <c r="G77" s="12">
        <v>12</v>
      </c>
      <c r="H77" s="12">
        <v>150</v>
      </c>
      <c r="I77" s="12">
        <v>300</v>
      </c>
      <c r="J77" s="18">
        <f t="shared" si="5"/>
        <v>3.529887840359465E-3</v>
      </c>
      <c r="K77" s="22">
        <f t="shared" si="6"/>
        <v>0.5294831760539197</v>
      </c>
      <c r="L77" s="19">
        <f t="shared" si="7"/>
        <v>3.4924663647487738E-3</v>
      </c>
      <c r="M77" s="22">
        <f t="shared" si="8"/>
        <v>1.0477399094246322</v>
      </c>
    </row>
    <row r="78" spans="1:13" ht="48" customHeight="1" x14ac:dyDescent="0.25">
      <c r="A78" s="5">
        <v>69</v>
      </c>
      <c r="B78" s="2" t="s">
        <v>90</v>
      </c>
      <c r="C78" s="3">
        <v>6</v>
      </c>
      <c r="D78" s="4">
        <v>1747200</v>
      </c>
      <c r="E78" s="4">
        <v>1659840</v>
      </c>
      <c r="F78" s="12">
        <v>6</v>
      </c>
      <c r="G78" s="12">
        <v>12</v>
      </c>
      <c r="H78" s="12">
        <v>150</v>
      </c>
      <c r="I78" s="12">
        <v>300</v>
      </c>
      <c r="J78" s="18">
        <f t="shared" si="5"/>
        <v>2.117932704215679E-2</v>
      </c>
      <c r="K78" s="22">
        <f t="shared" si="6"/>
        <v>3.1768990563235184</v>
      </c>
      <c r="L78" s="19">
        <f t="shared" si="7"/>
        <v>2.0954798188492642E-2</v>
      </c>
      <c r="M78" s="22">
        <f t="shared" si="8"/>
        <v>6.2864394565477921</v>
      </c>
    </row>
    <row r="79" spans="1:13" ht="24" x14ac:dyDescent="0.25">
      <c r="A79" s="2">
        <v>70</v>
      </c>
      <c r="B79" s="2" t="s">
        <v>73</v>
      </c>
      <c r="C79" s="3">
        <v>2</v>
      </c>
      <c r="D79" s="4">
        <v>67200</v>
      </c>
      <c r="E79" s="4">
        <v>63840</v>
      </c>
      <c r="F79" s="12">
        <v>6</v>
      </c>
      <c r="G79" s="12">
        <v>2</v>
      </c>
      <c r="H79" s="12">
        <v>300</v>
      </c>
      <c r="I79" s="12">
        <v>100</v>
      </c>
      <c r="J79" s="18">
        <f t="shared" si="5"/>
        <v>8.1458950162141498E-4</v>
      </c>
      <c r="K79" s="22">
        <f t="shared" si="6"/>
        <v>0.24437685048642449</v>
      </c>
      <c r="L79" s="19">
        <f t="shared" si="7"/>
        <v>8.0595377648048623E-4</v>
      </c>
      <c r="M79" s="22">
        <f t="shared" si="8"/>
        <v>8.0595377648048624E-2</v>
      </c>
    </row>
    <row r="80" spans="1:13" x14ac:dyDescent="0.25">
      <c r="A80" s="5">
        <v>71</v>
      </c>
      <c r="B80" s="2" t="s">
        <v>4</v>
      </c>
      <c r="C80" s="3">
        <v>2</v>
      </c>
      <c r="D80" s="4">
        <v>47040</v>
      </c>
      <c r="E80" s="4">
        <v>44688</v>
      </c>
      <c r="F80" s="12">
        <v>6</v>
      </c>
      <c r="G80" s="12">
        <v>2</v>
      </c>
      <c r="H80" s="12">
        <v>300</v>
      </c>
      <c r="I80" s="12">
        <v>100</v>
      </c>
      <c r="J80" s="18">
        <f t="shared" si="5"/>
        <v>5.702126511349905E-4</v>
      </c>
      <c r="K80" s="22">
        <f t="shared" si="6"/>
        <v>0.17106379534049715</v>
      </c>
      <c r="L80" s="19">
        <f t="shared" si="7"/>
        <v>5.6416764353634039E-4</v>
      </c>
      <c r="M80" s="22">
        <f t="shared" si="8"/>
        <v>5.641676435363404E-2</v>
      </c>
    </row>
    <row r="81" spans="1:13" x14ac:dyDescent="0.25">
      <c r="A81" s="2">
        <v>72</v>
      </c>
      <c r="B81" s="2" t="s">
        <v>74</v>
      </c>
      <c r="C81" s="3">
        <v>300</v>
      </c>
      <c r="D81" s="4">
        <v>898240</v>
      </c>
      <c r="E81" s="4">
        <v>853500</v>
      </c>
      <c r="F81" s="12">
        <v>6</v>
      </c>
      <c r="G81" s="12">
        <v>6</v>
      </c>
      <c r="H81" s="12">
        <v>300</v>
      </c>
      <c r="I81" s="12">
        <v>300</v>
      </c>
      <c r="J81" s="18">
        <f t="shared" si="5"/>
        <v>1.088834633833958E-2</v>
      </c>
      <c r="K81" s="22">
        <f t="shared" si="6"/>
        <v>3.2665039015018742</v>
      </c>
      <c r="L81" s="19">
        <f t="shared" si="7"/>
        <v>1.0775086908303493E-2</v>
      </c>
      <c r="M81" s="22">
        <f t="shared" si="8"/>
        <v>3.2325260724910478</v>
      </c>
    </row>
    <row r="82" spans="1:13" x14ac:dyDescent="0.25">
      <c r="A82" s="5">
        <v>73</v>
      </c>
      <c r="B82" s="2" t="s">
        <v>75</v>
      </c>
      <c r="C82" s="3">
        <v>300</v>
      </c>
      <c r="D82" s="4">
        <v>898240</v>
      </c>
      <c r="E82" s="4">
        <v>853500</v>
      </c>
      <c r="F82" s="12">
        <v>6</v>
      </c>
      <c r="G82" s="12">
        <v>6</v>
      </c>
      <c r="H82" s="12">
        <v>300</v>
      </c>
      <c r="I82" s="12">
        <v>300</v>
      </c>
      <c r="J82" s="18">
        <f t="shared" si="5"/>
        <v>1.088834633833958E-2</v>
      </c>
      <c r="K82" s="22">
        <f t="shared" si="6"/>
        <v>3.2665039015018742</v>
      </c>
      <c r="L82" s="19">
        <f t="shared" si="7"/>
        <v>1.0775086908303493E-2</v>
      </c>
      <c r="M82" s="22">
        <f t="shared" si="8"/>
        <v>3.2325260724910478</v>
      </c>
    </row>
    <row r="83" spans="1:13" ht="36" x14ac:dyDescent="0.25">
      <c r="A83" s="2">
        <v>74</v>
      </c>
      <c r="B83" s="2" t="s">
        <v>76</v>
      </c>
      <c r="C83" s="3">
        <v>300</v>
      </c>
      <c r="D83" s="4">
        <v>190400</v>
      </c>
      <c r="E83" s="4">
        <v>184500</v>
      </c>
      <c r="F83" s="12">
        <v>6</v>
      </c>
      <c r="G83" s="12">
        <v>12</v>
      </c>
      <c r="H83" s="12">
        <v>150</v>
      </c>
      <c r="I83" s="12">
        <v>300</v>
      </c>
      <c r="J83" s="18">
        <f t="shared" si="5"/>
        <v>2.3080035879273425E-3</v>
      </c>
      <c r="K83" s="22">
        <f t="shared" si="6"/>
        <v>0.3462005381891014</v>
      </c>
      <c r="L83" s="19">
        <f t="shared" si="7"/>
        <v>2.3292367130427587E-3</v>
      </c>
      <c r="M83" s="22">
        <f t="shared" si="8"/>
        <v>0.69877101391282759</v>
      </c>
    </row>
    <row r="84" spans="1:13" ht="24" x14ac:dyDescent="0.25">
      <c r="A84" s="5">
        <v>75</v>
      </c>
      <c r="B84" s="2" t="s">
        <v>77</v>
      </c>
      <c r="C84" s="3">
        <v>50</v>
      </c>
      <c r="D84" s="4">
        <v>120960</v>
      </c>
      <c r="E84" s="4">
        <v>115000</v>
      </c>
      <c r="F84" s="12">
        <v>6</v>
      </c>
      <c r="G84" s="12">
        <v>12</v>
      </c>
      <c r="H84" s="12">
        <v>150</v>
      </c>
      <c r="I84" s="12">
        <v>300</v>
      </c>
      <c r="J84" s="18">
        <f t="shared" si="5"/>
        <v>1.4662611029185469E-3</v>
      </c>
      <c r="K84" s="22">
        <f t="shared" si="6"/>
        <v>0.21993916543778202</v>
      </c>
      <c r="L84" s="19">
        <f t="shared" si="7"/>
        <v>1.4518277615171665E-3</v>
      </c>
      <c r="M84" s="22">
        <f t="shared" si="8"/>
        <v>0.43554832845514996</v>
      </c>
    </row>
    <row r="85" spans="1:13" ht="24" x14ac:dyDescent="0.25">
      <c r="A85" s="2">
        <v>76</v>
      </c>
      <c r="B85" s="2" t="s">
        <v>78</v>
      </c>
      <c r="C85" s="3">
        <v>20</v>
      </c>
      <c r="D85" s="4">
        <v>146800</v>
      </c>
      <c r="E85" s="4">
        <v>139460</v>
      </c>
      <c r="F85" s="12">
        <v>6</v>
      </c>
      <c r="G85" s="12">
        <v>3</v>
      </c>
      <c r="H85" s="12">
        <v>300</v>
      </c>
      <c r="I85" s="12">
        <v>150</v>
      </c>
      <c r="J85" s="18">
        <f t="shared" si="5"/>
        <v>1.7794901612801148E-3</v>
      </c>
      <c r="K85" s="22">
        <f t="shared" si="6"/>
        <v>0.53384704838403441</v>
      </c>
      <c r="L85" s="19">
        <f t="shared" si="7"/>
        <v>1.7606252140972526E-3</v>
      </c>
      <c r="M85" s="22">
        <f t="shared" si="8"/>
        <v>0.26409378211458789</v>
      </c>
    </row>
    <row r="86" spans="1:13" ht="36" customHeight="1" x14ac:dyDescent="0.25">
      <c r="A86" s="5">
        <v>77</v>
      </c>
      <c r="B86" s="2" t="s">
        <v>79</v>
      </c>
      <c r="C86" s="3">
        <v>20</v>
      </c>
      <c r="D86" s="4">
        <v>137000</v>
      </c>
      <c r="E86" s="4">
        <v>130140</v>
      </c>
      <c r="F86" s="12">
        <v>6</v>
      </c>
      <c r="G86" s="12">
        <v>3</v>
      </c>
      <c r="H86" s="12">
        <v>300</v>
      </c>
      <c r="I86" s="12">
        <v>150</v>
      </c>
      <c r="J86" s="18">
        <f t="shared" si="5"/>
        <v>1.6606958589603252E-3</v>
      </c>
      <c r="K86" s="22">
        <f t="shared" si="6"/>
        <v>0.49820875768809758</v>
      </c>
      <c r="L86" s="19">
        <f t="shared" si="7"/>
        <v>1.6429640424682093E-3</v>
      </c>
      <c r="M86" s="22">
        <f t="shared" si="8"/>
        <v>0.24644460637023138</v>
      </c>
    </row>
    <row r="87" spans="1:13" ht="24" x14ac:dyDescent="0.25">
      <c r="A87" s="2">
        <v>78</v>
      </c>
      <c r="B87" s="2" t="s">
        <v>80</v>
      </c>
      <c r="C87" s="3">
        <v>20</v>
      </c>
      <c r="D87" s="4">
        <v>189000</v>
      </c>
      <c r="E87" s="4">
        <v>179540</v>
      </c>
      <c r="F87" s="12">
        <v>6</v>
      </c>
      <c r="G87" s="12">
        <v>3</v>
      </c>
      <c r="H87" s="12">
        <v>300</v>
      </c>
      <c r="I87" s="12">
        <v>150</v>
      </c>
      <c r="J87" s="18">
        <f t="shared" si="5"/>
        <v>2.2910329733102294E-3</v>
      </c>
      <c r="K87" s="22">
        <f t="shared" si="6"/>
        <v>0.6873098919930688</v>
      </c>
      <c r="L87" s="19">
        <f t="shared" si="7"/>
        <v>2.2666187504590618E-3</v>
      </c>
      <c r="M87" s="22">
        <f t="shared" si="8"/>
        <v>0.33999281256885927</v>
      </c>
    </row>
    <row r="88" spans="1:13" ht="36" x14ac:dyDescent="0.25">
      <c r="A88" s="5">
        <v>79</v>
      </c>
      <c r="B88" s="2" t="s">
        <v>81</v>
      </c>
      <c r="C88" s="3">
        <v>1</v>
      </c>
      <c r="D88" s="4">
        <v>201600</v>
      </c>
      <c r="E88" s="4">
        <v>191520</v>
      </c>
      <c r="F88" s="12">
        <v>6</v>
      </c>
      <c r="G88" s="12">
        <v>6</v>
      </c>
      <c r="H88" s="12">
        <v>300</v>
      </c>
      <c r="I88" s="12">
        <v>300</v>
      </c>
      <c r="J88" s="18">
        <f t="shared" si="5"/>
        <v>2.4437685048642448E-3</v>
      </c>
      <c r="K88" s="22">
        <f t="shared" si="6"/>
        <v>0.73313055145927342</v>
      </c>
      <c r="L88" s="19">
        <f t="shared" si="7"/>
        <v>2.4178613294414588E-3</v>
      </c>
      <c r="M88" s="22">
        <f t="shared" si="8"/>
        <v>0.72535839883243769</v>
      </c>
    </row>
    <row r="89" spans="1:13" ht="24" x14ac:dyDescent="0.25">
      <c r="A89" s="2">
        <v>80</v>
      </c>
      <c r="B89" s="2" t="s">
        <v>82</v>
      </c>
      <c r="C89" s="3">
        <v>1</v>
      </c>
      <c r="D89" s="4">
        <v>63280</v>
      </c>
      <c r="E89" s="4">
        <v>60116</v>
      </c>
      <c r="F89" s="12">
        <v>6</v>
      </c>
      <c r="G89" s="12">
        <v>2</v>
      </c>
      <c r="H89" s="12">
        <v>300</v>
      </c>
      <c r="I89" s="12">
        <v>100</v>
      </c>
      <c r="J89" s="18">
        <f t="shared" si="5"/>
        <v>7.6707178069349903E-4</v>
      </c>
      <c r="K89" s="22">
        <f t="shared" si="6"/>
        <v>0.23012153420804971</v>
      </c>
      <c r="L89" s="19">
        <f t="shared" si="7"/>
        <v>7.5893980618579123E-4</v>
      </c>
      <c r="M89" s="22">
        <f t="shared" si="8"/>
        <v>7.5893980618579118E-2</v>
      </c>
    </row>
    <row r="90" spans="1:13" ht="24" x14ac:dyDescent="0.25">
      <c r="A90" s="5">
        <v>81</v>
      </c>
      <c r="B90" s="2" t="s">
        <v>83</v>
      </c>
      <c r="C90" s="3">
        <v>1</v>
      </c>
      <c r="D90" s="4">
        <v>39200</v>
      </c>
      <c r="E90" s="4">
        <v>37240</v>
      </c>
      <c r="F90" s="12">
        <v>6</v>
      </c>
      <c r="G90" s="12">
        <v>2</v>
      </c>
      <c r="H90" s="12">
        <v>300</v>
      </c>
      <c r="I90" s="12">
        <v>100</v>
      </c>
      <c r="J90" s="18">
        <f t="shared" si="5"/>
        <v>4.7517720927915869E-4</v>
      </c>
      <c r="K90" s="22">
        <f t="shared" si="6"/>
        <v>0.14255316278374761</v>
      </c>
      <c r="L90" s="19">
        <f t="shared" si="7"/>
        <v>4.7013970294695027E-4</v>
      </c>
      <c r="M90" s="22">
        <f t="shared" si="8"/>
        <v>4.7013970294695027E-2</v>
      </c>
    </row>
    <row r="91" spans="1:13" ht="48" customHeight="1" x14ac:dyDescent="0.25">
      <c r="A91" s="2">
        <v>82</v>
      </c>
      <c r="B91" s="2" t="s">
        <v>91</v>
      </c>
      <c r="C91" s="3">
        <v>1</v>
      </c>
      <c r="D91" s="4">
        <v>458000</v>
      </c>
      <c r="E91" s="4">
        <v>435100</v>
      </c>
      <c r="F91" s="12">
        <v>6</v>
      </c>
      <c r="G91" s="12">
        <v>2</v>
      </c>
      <c r="H91" s="12">
        <v>300</v>
      </c>
      <c r="I91" s="12">
        <v>100</v>
      </c>
      <c r="J91" s="18">
        <f t="shared" si="5"/>
        <v>5.5518153533126195E-3</v>
      </c>
      <c r="K91" s="22">
        <f t="shared" si="6"/>
        <v>1.665544605993786</v>
      </c>
      <c r="L91" s="19">
        <f t="shared" si="7"/>
        <v>5.4929587742271234E-3</v>
      </c>
      <c r="M91" s="22">
        <f t="shared" si="8"/>
        <v>0.54929587742271235</v>
      </c>
    </row>
    <row r="92" spans="1:13" ht="24" x14ac:dyDescent="0.25">
      <c r="A92" s="5">
        <v>83</v>
      </c>
      <c r="B92" s="2" t="s">
        <v>84</v>
      </c>
      <c r="C92" s="3">
        <v>1</v>
      </c>
      <c r="D92" s="4">
        <v>86240</v>
      </c>
      <c r="E92" s="4">
        <v>81928</v>
      </c>
      <c r="F92" s="12">
        <v>6</v>
      </c>
      <c r="G92" s="12">
        <v>2</v>
      </c>
      <c r="H92" s="12">
        <v>300</v>
      </c>
      <c r="I92" s="12">
        <v>100</v>
      </c>
      <c r="J92" s="18">
        <f t="shared" si="5"/>
        <v>1.0453898604141491E-3</v>
      </c>
      <c r="K92" s="22">
        <f t="shared" si="6"/>
        <v>0.31361695812424473</v>
      </c>
      <c r="L92" s="19">
        <f t="shared" si="7"/>
        <v>1.0343073464832906E-3</v>
      </c>
      <c r="M92" s="22">
        <f t="shared" si="8"/>
        <v>0.10343073464832905</v>
      </c>
    </row>
    <row r="93" spans="1:13" x14ac:dyDescent="0.25">
      <c r="A93" s="2">
        <v>84</v>
      </c>
      <c r="B93" s="2" t="s">
        <v>5</v>
      </c>
      <c r="C93" s="3">
        <v>2</v>
      </c>
      <c r="D93" s="4">
        <v>157059</v>
      </c>
      <c r="E93" s="4">
        <v>149206</v>
      </c>
      <c r="F93" s="12">
        <v>6</v>
      </c>
      <c r="G93" s="12">
        <v>3</v>
      </c>
      <c r="H93" s="12">
        <v>300</v>
      </c>
      <c r="I93" s="12">
        <v>150</v>
      </c>
      <c r="J93" s="18">
        <f t="shared" si="5"/>
        <v>1.9038484008208007E-3</v>
      </c>
      <c r="K93" s="22">
        <f t="shared" si="6"/>
        <v>0.57115452024624025</v>
      </c>
      <c r="L93" s="19">
        <f t="shared" si="7"/>
        <v>1.8836644607385248E-3</v>
      </c>
      <c r="M93" s="22">
        <f t="shared" si="8"/>
        <v>0.28254966911077872</v>
      </c>
    </row>
    <row r="94" spans="1:13" ht="24" customHeight="1" x14ac:dyDescent="0.25">
      <c r="A94" s="5">
        <v>85</v>
      </c>
      <c r="B94" s="2" t="s">
        <v>85</v>
      </c>
      <c r="C94" s="3">
        <v>5</v>
      </c>
      <c r="D94" s="4">
        <v>575000</v>
      </c>
      <c r="E94" s="4">
        <v>546250</v>
      </c>
      <c r="F94" s="12">
        <v>6</v>
      </c>
      <c r="G94" s="12">
        <v>6</v>
      </c>
      <c r="H94" s="12">
        <v>300</v>
      </c>
      <c r="I94" s="12">
        <v>300</v>
      </c>
      <c r="J94" s="18">
        <f t="shared" si="5"/>
        <v>6.9700738605999049E-3</v>
      </c>
      <c r="K94" s="22">
        <f t="shared" si="6"/>
        <v>2.0910221581799715</v>
      </c>
      <c r="L94" s="19">
        <f t="shared" si="7"/>
        <v>6.8961818672065413E-3</v>
      </c>
      <c r="M94" s="22">
        <f t="shared" si="8"/>
        <v>2.0688545601619626</v>
      </c>
    </row>
    <row r="95" spans="1:13" ht="24" x14ac:dyDescent="0.25">
      <c r="A95" s="2">
        <v>86</v>
      </c>
      <c r="B95" s="2" t="s">
        <v>86</v>
      </c>
      <c r="C95" s="3">
        <v>5</v>
      </c>
      <c r="D95" s="4">
        <v>785000</v>
      </c>
      <c r="E95" s="4">
        <v>745750</v>
      </c>
      <c r="F95" s="12">
        <v>6</v>
      </c>
      <c r="G95" s="12">
        <v>6</v>
      </c>
      <c r="H95" s="12">
        <v>300</v>
      </c>
      <c r="I95" s="12">
        <v>300</v>
      </c>
      <c r="J95" s="18">
        <f t="shared" si="5"/>
        <v>9.5156660531668259E-3</v>
      </c>
      <c r="K95" s="22">
        <f t="shared" si="6"/>
        <v>2.8546998159500476</v>
      </c>
      <c r="L95" s="19">
        <f t="shared" si="7"/>
        <v>9.4147874187080604E-3</v>
      </c>
      <c r="M95" s="22">
        <f t="shared" si="8"/>
        <v>2.824436225612418</v>
      </c>
    </row>
    <row r="96" spans="1:13" ht="24" x14ac:dyDescent="0.25">
      <c r="A96" s="5">
        <v>87</v>
      </c>
      <c r="B96" s="2" t="s">
        <v>87</v>
      </c>
      <c r="C96" s="3">
        <v>47</v>
      </c>
      <c r="D96" s="4">
        <v>10387000</v>
      </c>
      <c r="E96" s="4">
        <v>9971520</v>
      </c>
      <c r="F96" s="12">
        <v>6</v>
      </c>
      <c r="G96" s="12">
        <v>6</v>
      </c>
      <c r="H96" s="12">
        <v>300</v>
      </c>
      <c r="I96" s="12">
        <v>300</v>
      </c>
      <c r="J96" s="18">
        <f t="shared" si="5"/>
        <v>0.1259098385913934</v>
      </c>
      <c r="K96" s="22">
        <f t="shared" si="6"/>
        <v>37.77295157741802</v>
      </c>
      <c r="L96" s="19">
        <f t="shared" si="7"/>
        <v>0.12588634400455354</v>
      </c>
      <c r="M96" s="22">
        <f t="shared" si="8"/>
        <v>37.765903201366058</v>
      </c>
    </row>
    <row r="97" spans="1:13" x14ac:dyDescent="0.25">
      <c r="A97" s="5">
        <v>88</v>
      </c>
      <c r="B97" s="2" t="s">
        <v>88</v>
      </c>
      <c r="C97" s="3">
        <v>3</v>
      </c>
      <c r="D97" s="4">
        <v>436800</v>
      </c>
      <c r="E97" s="4">
        <v>414960</v>
      </c>
      <c r="F97" s="12">
        <v>6</v>
      </c>
      <c r="G97" s="12">
        <v>12</v>
      </c>
      <c r="H97" s="12">
        <v>150</v>
      </c>
      <c r="I97" s="12">
        <v>300</v>
      </c>
      <c r="J97" s="18">
        <f t="shared" si="5"/>
        <v>5.2948317605391974E-3</v>
      </c>
      <c r="K97" s="22">
        <f t="shared" si="6"/>
        <v>0.79422476408087961</v>
      </c>
      <c r="L97" s="19">
        <f t="shared" si="7"/>
        <v>5.2386995471231605E-3</v>
      </c>
      <c r="M97" s="22">
        <f t="shared" si="8"/>
        <v>1.571609864136948</v>
      </c>
    </row>
    <row r="98" spans="1:13" ht="24" customHeight="1" x14ac:dyDescent="0.25">
      <c r="A98" s="7">
        <v>89</v>
      </c>
      <c r="B98" s="8" t="s">
        <v>89</v>
      </c>
      <c r="C98" s="9">
        <v>11</v>
      </c>
      <c r="D98" s="4">
        <v>22000</v>
      </c>
      <c r="E98" s="4">
        <v>20900</v>
      </c>
      <c r="F98" s="12">
        <v>6</v>
      </c>
      <c r="G98" s="12">
        <v>3</v>
      </c>
      <c r="H98" s="12">
        <v>300</v>
      </c>
      <c r="I98" s="12">
        <v>150</v>
      </c>
      <c r="J98" s="18">
        <f t="shared" si="5"/>
        <v>2.6668108684034416E-4</v>
      </c>
      <c r="K98" s="22">
        <f t="shared" si="6"/>
        <v>8.0004326052103253E-2</v>
      </c>
      <c r="L98" s="19">
        <f t="shared" si="7"/>
        <v>2.6385391491920678E-4</v>
      </c>
      <c r="M98" s="22">
        <f t="shared" si="8"/>
        <v>3.9578087237881018E-2</v>
      </c>
    </row>
    <row r="99" spans="1:13" x14ac:dyDescent="0.25">
      <c r="B99" s="13" t="s">
        <v>119</v>
      </c>
      <c r="C99" s="26"/>
      <c r="D99" s="24">
        <f>SUM(D10:D97)</f>
        <v>82473539</v>
      </c>
      <c r="E99" s="24">
        <f>SUM(E10:E97)</f>
        <v>78869918</v>
      </c>
      <c r="J99" s="20" t="s">
        <v>100</v>
      </c>
      <c r="K99" s="23">
        <f>SUM(K10:K98)</f>
        <v>280.44374253982386</v>
      </c>
      <c r="L99" s="21"/>
      <c r="M99" s="23">
        <f>SUM(M10:M98)</f>
        <v>270.60676225012503</v>
      </c>
    </row>
    <row r="100" spans="1:13" x14ac:dyDescent="0.25">
      <c r="B100" s="13" t="s">
        <v>96</v>
      </c>
      <c r="C100" s="26"/>
      <c r="D100" s="24">
        <f>D99*0.19</f>
        <v>15669972.41</v>
      </c>
      <c r="E100" s="24">
        <f>E99*0.19</f>
        <v>14985284.42</v>
      </c>
      <c r="J100" s="20" t="s">
        <v>101</v>
      </c>
      <c r="K100" s="23">
        <f>700*E103/D103</f>
        <v>669.41302245694681</v>
      </c>
      <c r="L100" s="21"/>
      <c r="M100" s="23">
        <v>700</v>
      </c>
    </row>
    <row r="101" spans="1:13" x14ac:dyDescent="0.25">
      <c r="B101" s="13" t="s">
        <v>97</v>
      </c>
      <c r="C101" s="26"/>
      <c r="D101" s="24">
        <v>22000</v>
      </c>
      <c r="E101" s="24">
        <v>20900</v>
      </c>
      <c r="J101" s="20"/>
      <c r="K101" s="23"/>
      <c r="L101" s="21"/>
      <c r="M101" s="23"/>
    </row>
    <row r="102" spans="1:13" x14ac:dyDescent="0.25">
      <c r="B102" s="13" t="s">
        <v>120</v>
      </c>
      <c r="C102" s="26"/>
      <c r="D102" s="24">
        <f>D99+D101</f>
        <v>82495539</v>
      </c>
      <c r="E102" s="24">
        <f>E99+E101</f>
        <v>78890818</v>
      </c>
      <c r="J102" s="20" t="s">
        <v>102</v>
      </c>
      <c r="K102" s="23">
        <f>SUM(K99:K100)</f>
        <v>949.85676499677061</v>
      </c>
      <c r="L102" s="21"/>
      <c r="M102" s="23">
        <f>SUM(M99:M100)</f>
        <v>970.60676225012503</v>
      </c>
    </row>
    <row r="103" spans="1:13" ht="11.25" customHeight="1" x14ac:dyDescent="0.25">
      <c r="B103" s="13" t="s">
        <v>98</v>
      </c>
      <c r="C103" s="26"/>
      <c r="D103" s="24">
        <f>D99+D100+D101</f>
        <v>98165511.409999996</v>
      </c>
      <c r="E103" s="24">
        <f>E99+E100+E101</f>
        <v>93876102.420000002</v>
      </c>
    </row>
    <row r="104" spans="1:13" ht="30" x14ac:dyDescent="0.25">
      <c r="B104" s="25"/>
      <c r="C104" s="25"/>
      <c r="D104" s="29" t="s">
        <v>103</v>
      </c>
      <c r="E104" s="29" t="s">
        <v>105</v>
      </c>
    </row>
    <row r="106" spans="1:13" ht="46.5" customHeight="1" x14ac:dyDescent="0.25">
      <c r="A106" s="38" t="s">
        <v>121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10" spans="1:13" x14ac:dyDescent="0.25">
      <c r="B110" s="27" t="s">
        <v>122</v>
      </c>
      <c r="F110" s="37" t="s">
        <v>122</v>
      </c>
      <c r="G110" s="27"/>
      <c r="H110" s="27"/>
    </row>
    <row r="111" spans="1:13" x14ac:dyDescent="0.25">
      <c r="B111" t="s">
        <v>109</v>
      </c>
      <c r="F111" s="10" t="s">
        <v>123</v>
      </c>
    </row>
    <row r="112" spans="1:13" x14ac:dyDescent="0.25">
      <c r="B112" t="s">
        <v>110</v>
      </c>
      <c r="F112" s="10" t="s">
        <v>124</v>
      </c>
    </row>
    <row r="113" spans="2:6" x14ac:dyDescent="0.25">
      <c r="B113" t="s">
        <v>111</v>
      </c>
      <c r="F113" s="10" t="s">
        <v>125</v>
      </c>
    </row>
    <row r="114" spans="2:6" x14ac:dyDescent="0.25">
      <c r="B114" t="s">
        <v>112</v>
      </c>
    </row>
  </sheetData>
  <mergeCells count="7">
    <mergeCell ref="A4:E4"/>
    <mergeCell ref="A1:M1"/>
    <mergeCell ref="A2:M2"/>
    <mergeCell ref="A3:M3"/>
    <mergeCell ref="A5:M5"/>
    <mergeCell ref="A6:M6"/>
    <mergeCell ref="A106:M106"/>
  </mergeCells>
  <pageMargins left="0.7" right="0.7" top="0.75" bottom="0.75" header="0.3" footer="0.3"/>
  <pageSetup orientation="portrait" r:id="rId1"/>
  <ignoredErrors>
    <ignoredError sqref="D99:E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MP1AL0LG</cp:lastModifiedBy>
  <cp:lastPrinted>2022-07-06T21:55:26Z</cp:lastPrinted>
  <dcterms:created xsi:type="dcterms:W3CDTF">2022-01-25T15:51:14Z</dcterms:created>
  <dcterms:modified xsi:type="dcterms:W3CDTF">2022-07-06T22:01:54Z</dcterms:modified>
</cp:coreProperties>
</file>